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stra\Downloads\"/>
    </mc:Choice>
  </mc:AlternateContent>
  <xr:revisionPtr revIDLastSave="0" documentId="13_ncr:1_{35666F54-B76D-4F36-9492-A07712752C7E}" xr6:coauthVersionLast="47" xr6:coauthVersionMax="47" xr10:uidLastSave="{00000000-0000-0000-0000-000000000000}"/>
  <bookViews>
    <workbookView xWindow="-96" yWindow="-96" windowWidth="23232" windowHeight="12432"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H338" i="9"/>
  <c r="F338" i="9"/>
  <c r="F337" i="9"/>
  <c r="F336" i="9"/>
  <c r="H335" i="9"/>
  <c r="G335" i="9"/>
  <c r="E335" i="9" s="1"/>
  <c r="B335" i="9" s="1"/>
  <c r="F335" i="9"/>
  <c r="F334" i="9"/>
  <c r="H333" i="9"/>
  <c r="G333" i="9"/>
  <c r="F333" i="9"/>
  <c r="E333" i="9"/>
  <c r="B333" i="9"/>
  <c r="H332" i="9"/>
  <c r="G332" i="9"/>
  <c r="E332" i="9" s="1"/>
  <c r="B332" i="9" s="1"/>
  <c r="F332" i="9"/>
  <c r="H331" i="9"/>
  <c r="G331" i="9"/>
  <c r="E331" i="9" s="1"/>
  <c r="B331" i="9" s="1"/>
  <c r="F331" i="9"/>
  <c r="H330" i="9"/>
  <c r="G330" i="9"/>
  <c r="E330" i="9" s="1"/>
  <c r="B330" i="9" s="1"/>
  <c r="F330" i="9"/>
  <c r="H329" i="9"/>
  <c r="E329" i="9" s="1"/>
  <c r="B329" i="9" s="1"/>
  <c r="G329" i="9"/>
  <c r="F329" i="9"/>
  <c r="H328" i="9"/>
  <c r="G328" i="9"/>
  <c r="F328" i="9"/>
  <c r="E328" i="9"/>
  <c r="H327" i="9"/>
  <c r="G327" i="9"/>
  <c r="F327" i="9"/>
  <c r="H326" i="9"/>
  <c r="G326" i="9"/>
  <c r="F326" i="9"/>
  <c r="H325" i="9"/>
  <c r="G325" i="9"/>
  <c r="F325" i="9"/>
  <c r="E325" i="9"/>
  <c r="B325" i="9" s="1"/>
  <c r="H324" i="9"/>
  <c r="G324" i="9"/>
  <c r="E324" i="9" s="1"/>
  <c r="B324" i="9" s="1"/>
  <c r="F324" i="9"/>
  <c r="H323" i="9"/>
  <c r="G323" i="9"/>
  <c r="E323" i="9" s="1"/>
  <c r="F323" i="9"/>
  <c r="H322" i="9"/>
  <c r="G322" i="9"/>
  <c r="F322" i="9"/>
  <c r="H321" i="9"/>
  <c r="E321" i="9" s="1"/>
  <c r="B321" i="9" s="1"/>
  <c r="G321" i="9"/>
  <c r="F321" i="9"/>
  <c r="H320" i="9"/>
  <c r="E320" i="9" s="1"/>
  <c r="B320" i="9" s="1"/>
  <c r="G320" i="9"/>
  <c r="F320" i="9"/>
  <c r="H319" i="9"/>
  <c r="G319" i="9"/>
  <c r="E319" i="9" s="1"/>
  <c r="B319" i="9" s="1"/>
  <c r="F319" i="9"/>
  <c r="H318" i="9"/>
  <c r="G318" i="9"/>
  <c r="E318" i="9" s="1"/>
  <c r="B318" i="9" s="1"/>
  <c r="F318" i="9"/>
  <c r="H317" i="9"/>
  <c r="G317" i="9"/>
  <c r="F317" i="9"/>
  <c r="E317" i="9"/>
  <c r="B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B290" i="9" s="1"/>
  <c r="E290" i="9"/>
  <c r="M289" i="9"/>
  <c r="L289" i="9"/>
  <c r="E289" i="9"/>
  <c r="M288" i="9"/>
  <c r="F288" i="9" s="1"/>
  <c r="L288" i="9"/>
  <c r="E288" i="9"/>
  <c r="B288" i="9"/>
  <c r="M287" i="9"/>
  <c r="L287" i="9"/>
  <c r="F287" i="9"/>
  <c r="E287" i="9"/>
  <c r="B287" i="9" s="1"/>
  <c r="M286" i="9"/>
  <c r="L286" i="9"/>
  <c r="F286" i="9"/>
  <c r="E286" i="9"/>
  <c r="B286" i="9" s="1"/>
  <c r="M285" i="9"/>
  <c r="L285" i="9"/>
  <c r="E285" i="9"/>
  <c r="M284" i="9"/>
  <c r="L284" i="9"/>
  <c r="E284" i="9"/>
  <c r="M283" i="9"/>
  <c r="L283" i="9"/>
  <c r="F283" i="9"/>
  <c r="E283" i="9"/>
  <c r="B283" i="9" s="1"/>
  <c r="M282" i="9"/>
  <c r="L282" i="9"/>
  <c r="F282" i="9" s="1"/>
  <c r="B282" i="9" s="1"/>
  <c r="E282" i="9"/>
  <c r="M281" i="9"/>
  <c r="L281" i="9"/>
  <c r="F281" i="9" s="1"/>
  <c r="B281" i="9" s="1"/>
  <c r="E281" i="9"/>
  <c r="M280" i="9"/>
  <c r="L280" i="9"/>
  <c r="F280" i="9" s="1"/>
  <c r="E280" i="9"/>
  <c r="B280" i="9" s="1"/>
  <c r="M279" i="9"/>
  <c r="L279" i="9"/>
  <c r="F279" i="9"/>
  <c r="E279" i="9"/>
  <c r="M278" i="9"/>
  <c r="L278" i="9"/>
  <c r="F278" i="9" s="1"/>
  <c r="E278" i="9"/>
  <c r="M277" i="9"/>
  <c r="L277" i="9"/>
  <c r="F277" i="9" s="1"/>
  <c r="B277" i="9" s="1"/>
  <c r="E277" i="9"/>
  <c r="M276" i="9"/>
  <c r="L276" i="9"/>
  <c r="F276" i="9" s="1"/>
  <c r="E276" i="9"/>
  <c r="M275" i="9"/>
  <c r="L275" i="9"/>
  <c r="F275" i="9"/>
  <c r="E275" i="9"/>
  <c r="M274" i="9"/>
  <c r="L274" i="9"/>
  <c r="F274" i="9" s="1"/>
  <c r="E274" i="9"/>
  <c r="B274" i="9" s="1"/>
  <c r="M273" i="9"/>
  <c r="L273" i="9"/>
  <c r="E273" i="9"/>
  <c r="M272" i="9"/>
  <c r="L272" i="9"/>
  <c r="F272" i="9" s="1"/>
  <c r="E272" i="9"/>
  <c r="B272" i="9"/>
  <c r="M271" i="9"/>
  <c r="L271" i="9"/>
  <c r="F271" i="9"/>
  <c r="E271" i="9"/>
  <c r="B271" i="9" s="1"/>
  <c r="M270" i="9"/>
  <c r="L270" i="9"/>
  <c r="F270" i="9"/>
  <c r="E270" i="9"/>
  <c r="B270" i="9" s="1"/>
  <c r="M269" i="9"/>
  <c r="L269" i="9"/>
  <c r="E269" i="9"/>
  <c r="M268" i="9"/>
  <c r="L268" i="9"/>
  <c r="E268" i="9"/>
  <c r="M267" i="9"/>
  <c r="L267" i="9"/>
  <c r="F267" i="9"/>
  <c r="E267" i="9"/>
  <c r="B267" i="9" s="1"/>
  <c r="M266" i="9"/>
  <c r="L266" i="9"/>
  <c r="F266" i="9" s="1"/>
  <c r="E266" i="9"/>
  <c r="M265" i="9"/>
  <c r="L265" i="9"/>
  <c r="F265" i="9" s="1"/>
  <c r="B265" i="9" s="1"/>
  <c r="E265" i="9"/>
  <c r="M264" i="9"/>
  <c r="L264" i="9"/>
  <c r="F264" i="9" s="1"/>
  <c r="E264" i="9"/>
  <c r="B264" i="9" s="1"/>
  <c r="M263" i="9"/>
  <c r="L263" i="9"/>
  <c r="F263" i="9"/>
  <c r="E263" i="9"/>
  <c r="M262" i="9"/>
  <c r="L262" i="9"/>
  <c r="F262" i="9" s="1"/>
  <c r="E262" i="9"/>
  <c r="M261" i="9"/>
  <c r="L261" i="9"/>
  <c r="F261" i="9" s="1"/>
  <c r="B261" i="9" s="1"/>
  <c r="E261" i="9"/>
  <c r="M260" i="9"/>
  <c r="L260" i="9"/>
  <c r="F260" i="9" s="1"/>
  <c r="E260" i="9"/>
  <c r="M259" i="9"/>
  <c r="L259" i="9"/>
  <c r="F259" i="9"/>
  <c r="E259" i="9"/>
  <c r="M258" i="9"/>
  <c r="L258" i="9"/>
  <c r="F258" i="9" s="1"/>
  <c r="E258" i="9"/>
  <c r="B258" i="9" s="1"/>
  <c r="M257" i="9"/>
  <c r="L257" i="9"/>
  <c r="E257" i="9"/>
  <c r="M256" i="9"/>
  <c r="L256" i="9"/>
  <c r="F256" i="9" s="1"/>
  <c r="E256" i="9"/>
  <c r="B256" i="9"/>
  <c r="M255" i="9"/>
  <c r="L255" i="9"/>
  <c r="F255" i="9"/>
  <c r="E255" i="9"/>
  <c r="B255" i="9" s="1"/>
  <c r="M254" i="9"/>
  <c r="L254" i="9"/>
  <c r="F254" i="9"/>
  <c r="E254" i="9"/>
  <c r="B254" i="9" s="1"/>
  <c r="M253" i="9"/>
  <c r="L253" i="9"/>
  <c r="E253" i="9"/>
  <c r="M252" i="9"/>
  <c r="L252" i="9"/>
  <c r="E252" i="9"/>
  <c r="M251" i="9"/>
  <c r="L251" i="9"/>
  <c r="F251" i="9"/>
  <c r="E251" i="9"/>
  <c r="B251" i="9" s="1"/>
  <c r="M250" i="9"/>
  <c r="L250" i="9"/>
  <c r="F250" i="9" s="1"/>
  <c r="E250" i="9"/>
  <c r="M249" i="9"/>
  <c r="L249" i="9"/>
  <c r="F249" i="9" s="1"/>
  <c r="B249" i="9" s="1"/>
  <c r="E249" i="9"/>
  <c r="M248" i="9"/>
  <c r="L248" i="9"/>
  <c r="F248" i="9" s="1"/>
  <c r="E248" i="9"/>
  <c r="B248" i="9" s="1"/>
  <c r="M247" i="9"/>
  <c r="L247" i="9"/>
  <c r="F247" i="9"/>
  <c r="E247" i="9"/>
  <c r="M246" i="9"/>
  <c r="L246" i="9"/>
  <c r="F246" i="9" s="1"/>
  <c r="E246" i="9"/>
  <c r="M245" i="9"/>
  <c r="L245" i="9"/>
  <c r="F245" i="9" s="1"/>
  <c r="B245" i="9" s="1"/>
  <c r="E245" i="9"/>
  <c r="M244" i="9"/>
  <c r="L244" i="9"/>
  <c r="F244" i="9" s="1"/>
  <c r="E244" i="9"/>
  <c r="M243" i="9"/>
  <c r="F243" i="9" s="1"/>
  <c r="L243" i="9"/>
  <c r="E243" i="9"/>
  <c r="M242" i="9"/>
  <c r="L242" i="9"/>
  <c r="F242" i="9" s="1"/>
  <c r="E242" i="9"/>
  <c r="B242" i="9" s="1"/>
  <c r="M241" i="9"/>
  <c r="L241" i="9"/>
  <c r="E241" i="9"/>
  <c r="M240" i="9"/>
  <c r="L240" i="9"/>
  <c r="E240" i="9"/>
  <c r="M239" i="9"/>
  <c r="F239" i="9" s="1"/>
  <c r="L239" i="9"/>
  <c r="E239" i="9"/>
  <c r="M238" i="9"/>
  <c r="F238" i="9" s="1"/>
  <c r="L238" i="9"/>
  <c r="E238" i="9"/>
  <c r="M237" i="9"/>
  <c r="L237" i="9"/>
  <c r="E237" i="9"/>
  <c r="M236" i="9"/>
  <c r="L236" i="9"/>
  <c r="E236" i="9"/>
  <c r="M235" i="9"/>
  <c r="L235" i="9"/>
  <c r="F235" i="9"/>
  <c r="E235" i="9"/>
  <c r="B235" i="9" s="1"/>
  <c r="M234" i="9"/>
  <c r="L234" i="9"/>
  <c r="F234" i="9" s="1"/>
  <c r="E234" i="9"/>
  <c r="M233" i="9"/>
  <c r="L233" i="9"/>
  <c r="F233" i="9" s="1"/>
  <c r="B233" i="9" s="1"/>
  <c r="E233" i="9"/>
  <c r="M232" i="9"/>
  <c r="L232" i="9"/>
  <c r="F232" i="9" s="1"/>
  <c r="E232" i="9"/>
  <c r="B232" i="9" s="1"/>
  <c r="M231" i="9"/>
  <c r="L231" i="9"/>
  <c r="F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E173" i="9" s="1"/>
  <c r="B173" i="9" s="1"/>
  <c r="G173" i="9"/>
  <c r="F173" i="9"/>
  <c r="H172" i="9"/>
  <c r="G172" i="9"/>
  <c r="F172" i="9"/>
  <c r="E172" i="9"/>
  <c r="H171" i="9"/>
  <c r="G171" i="9"/>
  <c r="E171" i="9" s="1"/>
  <c r="B171" i="9" s="1"/>
  <c r="F171" i="9"/>
  <c r="H170" i="9"/>
  <c r="G170" i="9"/>
  <c r="F170" i="9"/>
  <c r="H169" i="9"/>
  <c r="G169" i="9"/>
  <c r="F169" i="9"/>
  <c r="E169" i="9"/>
  <c r="B169" i="9" s="1"/>
  <c r="H168" i="9"/>
  <c r="G168" i="9"/>
  <c r="F168" i="9"/>
  <c r="E168" i="9"/>
  <c r="H167" i="9"/>
  <c r="G167" i="9"/>
  <c r="E167" i="9" s="1"/>
  <c r="F167" i="9"/>
  <c r="H166" i="9"/>
  <c r="G166" i="9"/>
  <c r="F166" i="9"/>
  <c r="H165" i="9"/>
  <c r="G165" i="9"/>
  <c r="F165" i="9"/>
  <c r="E165" i="9"/>
  <c r="B165" i="9" s="1"/>
  <c r="H164" i="9"/>
  <c r="G164" i="9"/>
  <c r="F164" i="9"/>
  <c r="E164" i="9"/>
  <c r="B164" i="9" s="1"/>
  <c r="H163" i="9"/>
  <c r="G163" i="9"/>
  <c r="E163" i="9" s="1"/>
  <c r="B163" i="9" s="1"/>
  <c r="F163" i="9"/>
  <c r="H162" i="9"/>
  <c r="G162" i="9"/>
  <c r="F162" i="9"/>
  <c r="H161" i="9"/>
  <c r="G161" i="9"/>
  <c r="F161" i="9"/>
  <c r="E161" i="9"/>
  <c r="B161" i="9" s="1"/>
  <c r="H160" i="9"/>
  <c r="G160" i="9"/>
  <c r="F160" i="9"/>
  <c r="E160" i="9"/>
  <c r="B160" i="9" s="1"/>
  <c r="H159" i="9"/>
  <c r="G159" i="9"/>
  <c r="E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B148" i="9" s="1"/>
  <c r="H147" i="9"/>
  <c r="G147" i="9"/>
  <c r="E147" i="9" s="1"/>
  <c r="B147" i="9" s="1"/>
  <c r="F147" i="9"/>
  <c r="H146" i="9"/>
  <c r="G146" i="9"/>
  <c r="F146" i="9"/>
  <c r="H145" i="9"/>
  <c r="G145" i="9"/>
  <c r="F145" i="9"/>
  <c r="E145" i="9"/>
  <c r="B145" i="9"/>
  <c r="H144" i="9"/>
  <c r="G144" i="9"/>
  <c r="F144" i="9"/>
  <c r="E144" i="9"/>
  <c r="B144" i="9" s="1"/>
  <c r="H143" i="9"/>
  <c r="G143" i="9"/>
  <c r="E143" i="9" s="1"/>
  <c r="F143" i="9"/>
  <c r="H142" i="9"/>
  <c r="G142"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E130" i="9" s="1"/>
  <c r="F130" i="9"/>
  <c r="B130" i="9"/>
  <c r="H129" i="9"/>
  <c r="G129" i="9"/>
  <c r="F129" i="9"/>
  <c r="E129" i="9"/>
  <c r="B129" i="9" s="1"/>
  <c r="H128" i="9"/>
  <c r="G128" i="9"/>
  <c r="F128" i="9"/>
  <c r="E128" i="9"/>
  <c r="H127" i="9"/>
  <c r="G127" i="9"/>
  <c r="E127" i="9" s="1"/>
  <c r="B127" i="9" s="1"/>
  <c r="F127" i="9"/>
  <c r="H126" i="9"/>
  <c r="G126" i="9"/>
  <c r="E126" i="9" s="1"/>
  <c r="F126" i="9"/>
  <c r="B126" i="9"/>
  <c r="H125" i="9"/>
  <c r="E125" i="9" s="1"/>
  <c r="B125" i="9" s="1"/>
  <c r="G125" i="9"/>
  <c r="F125" i="9"/>
  <c r="H124" i="9"/>
  <c r="G124" i="9"/>
  <c r="F124" i="9"/>
  <c r="E124" i="9"/>
  <c r="H123" i="9"/>
  <c r="G123" i="9"/>
  <c r="E123" i="9" s="1"/>
  <c r="B123" i="9" s="1"/>
  <c r="F123" i="9"/>
  <c r="H122" i="9"/>
  <c r="G122" i="9"/>
  <c r="F122" i="9"/>
  <c r="H121" i="9"/>
  <c r="G121" i="9"/>
  <c r="F121" i="9"/>
  <c r="E121" i="9"/>
  <c r="B121" i="9" s="1"/>
  <c r="H120" i="9"/>
  <c r="G120" i="9"/>
  <c r="F120" i="9"/>
  <c r="E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G93" i="9"/>
  <c r="F93" i="9"/>
  <c r="E93" i="9"/>
  <c r="B93" i="9" s="1"/>
  <c r="H92" i="9"/>
  <c r="G92" i="9"/>
  <c r="F92" i="9"/>
  <c r="E92" i="9"/>
  <c r="H91" i="9"/>
  <c r="G91" i="9"/>
  <c r="E91" i="9" s="1"/>
  <c r="B91" i="9" s="1"/>
  <c r="F91" i="9"/>
  <c r="H90" i="9"/>
  <c r="G90" i="9"/>
  <c r="F90" i="9"/>
  <c r="H89" i="9"/>
  <c r="G89" i="9"/>
  <c r="F89" i="9"/>
  <c r="E89" i="9"/>
  <c r="B89" i="9" s="1"/>
  <c r="H88" i="9"/>
  <c r="G88" i="9"/>
  <c r="F88" i="9"/>
  <c r="E88" i="9"/>
  <c r="B88" i="9" s="1"/>
  <c r="H87" i="9"/>
  <c r="G87" i="9"/>
  <c r="E87" i="9" s="1"/>
  <c r="F87" i="9"/>
  <c r="H86" i="9"/>
  <c r="G86" i="9"/>
  <c r="F86" i="9"/>
  <c r="H85" i="9"/>
  <c r="G85" i="9"/>
  <c r="F85" i="9"/>
  <c r="E85" i="9"/>
  <c r="B85" i="9" s="1"/>
  <c r="H84" i="9"/>
  <c r="G84" i="9"/>
  <c r="F84" i="9"/>
  <c r="E84" i="9"/>
  <c r="B84" i="9" s="1"/>
  <c r="H83" i="9"/>
  <c r="G83" i="9"/>
  <c r="E83" i="9" s="1"/>
  <c r="F83" i="9"/>
  <c r="H82" i="9"/>
  <c r="G82" i="9"/>
  <c r="F82" i="9"/>
  <c r="H81" i="9"/>
  <c r="E81" i="9" s="1"/>
  <c r="B81" i="9" s="1"/>
  <c r="G81" i="9"/>
  <c r="F81" i="9"/>
  <c r="H80" i="9"/>
  <c r="G80" i="9"/>
  <c r="F80" i="9"/>
  <c r="E80" i="9"/>
  <c r="H79" i="9"/>
  <c r="G79" i="9"/>
  <c r="E79" i="9" s="1"/>
  <c r="B79" i="9" s="1"/>
  <c r="F79" i="9"/>
  <c r="H78" i="9"/>
  <c r="G78" i="9"/>
  <c r="F78" i="9"/>
  <c r="H77" i="9"/>
  <c r="E77" i="9" s="1"/>
  <c r="B77" i="9" s="1"/>
  <c r="G77" i="9"/>
  <c r="F77" i="9"/>
  <c r="H76" i="9"/>
  <c r="G76" i="9"/>
  <c r="F76" i="9"/>
  <c r="E76" i="9"/>
  <c r="H75" i="9"/>
  <c r="G75" i="9"/>
  <c r="E75" i="9" s="1"/>
  <c r="B75" i="9" s="1"/>
  <c r="F75" i="9"/>
  <c r="H74" i="9"/>
  <c r="G74" i="9"/>
  <c r="E74" i="9" s="1"/>
  <c r="F74" i="9"/>
  <c r="B74" i="9" s="1"/>
  <c r="H73" i="9"/>
  <c r="E73" i="9" s="1"/>
  <c r="B73" i="9" s="1"/>
  <c r="G73" i="9"/>
  <c r="F73" i="9"/>
  <c r="H72" i="9"/>
  <c r="G72" i="9"/>
  <c r="F72" i="9"/>
  <c r="E72" i="9"/>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F66" i="9"/>
  <c r="H65" i="9"/>
  <c r="G65" i="9"/>
  <c r="F65" i="9"/>
  <c r="E65" i="9"/>
  <c r="B65" i="9" s="1"/>
  <c r="H64" i="9"/>
  <c r="E64" i="9" s="1"/>
  <c r="B64" i="9" s="1"/>
  <c r="G64" i="9"/>
  <c r="F64" i="9"/>
  <c r="H63" i="9"/>
  <c r="G63" i="9"/>
  <c r="E63" i="9" s="1"/>
  <c r="F63" i="9"/>
  <c r="H62" i="9"/>
  <c r="G62" i="9"/>
  <c r="F62" i="9"/>
  <c r="H61" i="9"/>
  <c r="G61" i="9"/>
  <c r="E61" i="9" s="1"/>
  <c r="F61" i="9"/>
  <c r="B61" i="9"/>
  <c r="H60" i="9"/>
  <c r="E60" i="9" s="1"/>
  <c r="B60" i="9" s="1"/>
  <c r="G60" i="9"/>
  <c r="F60" i="9"/>
  <c r="H59" i="9"/>
  <c r="G59" i="9"/>
  <c r="F59" i="9"/>
  <c r="E59" i="9"/>
  <c r="B59" i="9" s="1"/>
  <c r="H58" i="9"/>
  <c r="G58" i="9"/>
  <c r="F58" i="9"/>
  <c r="H57" i="9"/>
  <c r="G57" i="9"/>
  <c r="F57" i="9"/>
  <c r="E57" i="9"/>
  <c r="B57" i="9" s="1"/>
  <c r="H56" i="9"/>
  <c r="E56" i="9" s="1"/>
  <c r="G56" i="9"/>
  <c r="F56" i="9"/>
  <c r="H55" i="9"/>
  <c r="G55" i="9"/>
  <c r="E55" i="9" s="1"/>
  <c r="B55" i="9" s="1"/>
  <c r="F55" i="9"/>
  <c r="H54" i="9"/>
  <c r="G54" i="9"/>
  <c r="E54" i="9" s="1"/>
  <c r="B54" i="9" s="1"/>
  <c r="F54" i="9"/>
  <c r="H53" i="9"/>
  <c r="G53" i="9"/>
  <c r="E53" i="9" s="1"/>
  <c r="B53" i="9" s="1"/>
  <c r="F53" i="9"/>
  <c r="H52" i="9"/>
  <c r="E52" i="9" s="1"/>
  <c r="B52" i="9" s="1"/>
  <c r="G52" i="9"/>
  <c r="F52" i="9"/>
  <c r="H51" i="9"/>
  <c r="E51" i="9" s="1"/>
  <c r="B51" i="9" s="1"/>
  <c r="G51" i="9"/>
  <c r="F51" i="9"/>
  <c r="H50" i="9"/>
  <c r="G50" i="9"/>
  <c r="F50" i="9"/>
  <c r="H49" i="9"/>
  <c r="G49" i="9"/>
  <c r="F49" i="9"/>
  <c r="H48" i="9"/>
  <c r="G48" i="9"/>
  <c r="E48" i="9" s="1"/>
  <c r="B48" i="9" s="1"/>
  <c r="F48" i="9"/>
  <c r="H47" i="9"/>
  <c r="E47" i="9" s="1"/>
  <c r="B47" i="9" s="1"/>
  <c r="G47" i="9"/>
  <c r="F47" i="9"/>
  <c r="H46" i="9"/>
  <c r="G46" i="9"/>
  <c r="F46" i="9"/>
  <c r="E46" i="9"/>
  <c r="H45" i="9"/>
  <c r="G45" i="9"/>
  <c r="F45" i="9"/>
  <c r="H44" i="9"/>
  <c r="G44" i="9"/>
  <c r="F44" i="9"/>
  <c r="E44" i="9"/>
  <c r="B44" i="9" s="1"/>
  <c r="H43" i="9"/>
  <c r="G43" i="9"/>
  <c r="F43" i="9"/>
  <c r="E43" i="9"/>
  <c r="B43" i="9"/>
  <c r="H42" i="9"/>
  <c r="G42" i="9"/>
  <c r="E42" i="9" s="1"/>
  <c r="B42" i="9" s="1"/>
  <c r="F42" i="9"/>
  <c r="H41" i="9"/>
  <c r="G41" i="9"/>
  <c r="E41" i="9" s="1"/>
  <c r="B41" i="9" s="1"/>
  <c r="F41" i="9"/>
  <c r="H40" i="9"/>
  <c r="G40" i="9"/>
  <c r="E40" i="9" s="1"/>
  <c r="B40" i="9" s="1"/>
  <c r="F40" i="9"/>
  <c r="H39" i="9"/>
  <c r="E39" i="9" s="1"/>
  <c r="B39" i="9" s="1"/>
  <c r="G39" i="9"/>
  <c r="F39" i="9"/>
  <c r="H38" i="9"/>
  <c r="G38" i="9"/>
  <c r="F38" i="9"/>
  <c r="E38" i="9"/>
  <c r="H37" i="9"/>
  <c r="G37" i="9"/>
  <c r="F37" i="9"/>
  <c r="H36" i="9"/>
  <c r="G36" i="9"/>
  <c r="F36" i="9"/>
  <c r="H35" i="9"/>
  <c r="G35" i="9"/>
  <c r="F35" i="9"/>
  <c r="E35" i="9"/>
  <c r="B35" i="9"/>
  <c r="H34" i="9"/>
  <c r="G34" i="9"/>
  <c r="E34" i="9" s="1"/>
  <c r="B34" i="9" s="1"/>
  <c r="F34" i="9"/>
  <c r="H33" i="9"/>
  <c r="G33" i="9"/>
  <c r="E33" i="9" s="1"/>
  <c r="B33" i="9" s="1"/>
  <c r="F33" i="9"/>
  <c r="H32" i="9"/>
  <c r="G32" i="9"/>
  <c r="F32" i="9"/>
  <c r="H31" i="9"/>
  <c r="G31" i="9"/>
  <c r="F31" i="9"/>
  <c r="H30" i="9"/>
  <c r="G30" i="9"/>
  <c r="F30" i="9"/>
  <c r="E30" i="9"/>
  <c r="B30" i="9" s="1"/>
  <c r="H29" i="9"/>
  <c r="G29" i="9"/>
  <c r="F29" i="9"/>
  <c r="H28" i="9"/>
  <c r="G28" i="9"/>
  <c r="E28" i="9" s="1"/>
  <c r="B28" i="9" s="1"/>
  <c r="F28" i="9"/>
  <c r="H27" i="9"/>
  <c r="G27" i="9"/>
  <c r="F27" i="9"/>
  <c r="E27" i="9"/>
  <c r="B27" i="9"/>
  <c r="H26" i="9"/>
  <c r="G26" i="9"/>
  <c r="F26" i="9"/>
  <c r="H25" i="9"/>
  <c r="G25" i="9"/>
  <c r="F25" i="9"/>
  <c r="E25" i="9"/>
  <c r="B25" i="9"/>
  <c r="F24" i="9"/>
  <c r="F4" i="9"/>
  <c r="O3" i="9"/>
  <c r="G296" i="9" s="1"/>
  <c r="E296" i="9" s="1"/>
  <c r="I3" i="9"/>
  <c r="H3" i="9"/>
  <c r="G3" i="9"/>
  <c r="D104" i="8"/>
  <c r="C1681" i="1" s="1"/>
  <c r="G1681" i="1" s="1"/>
  <c r="D97" i="8"/>
  <c r="D92" i="8"/>
  <c r="D87" i="8"/>
  <c r="C1664" i="1" s="1"/>
  <c r="D82" i="8"/>
  <c r="D77" i="8"/>
  <c r="D72" i="8"/>
  <c r="D67" i="8"/>
  <c r="D62" i="8"/>
  <c r="D57" i="8"/>
  <c r="C1634" i="1" s="1"/>
  <c r="G1634" i="1" s="1"/>
  <c r="D52" i="8"/>
  <c r="D46" i="8"/>
  <c r="D37" i="8"/>
  <c r="D27" i="8"/>
  <c r="C1604" i="1" s="1"/>
  <c r="D18" i="8"/>
  <c r="D8" i="8"/>
  <c r="D6" i="8" s="1"/>
  <c r="E44" i="7"/>
  <c r="D44" i="7"/>
  <c r="E39" i="7"/>
  <c r="E38" i="7" s="1"/>
  <c r="D39" i="7"/>
  <c r="D38" i="7"/>
  <c r="E30" i="7"/>
  <c r="D30" i="7"/>
  <c r="E23" i="7"/>
  <c r="E22" i="7" s="1"/>
  <c r="D23" i="7"/>
  <c r="D22" i="7" s="1"/>
  <c r="E14" i="7"/>
  <c r="D14" i="7"/>
  <c r="E7" i="7"/>
  <c r="E6" i="7" s="1"/>
  <c r="E5" i="7" s="1"/>
  <c r="D7" i="7"/>
  <c r="D6" i="7" s="1"/>
  <c r="D5" i="7" s="1"/>
  <c r="G346" i="9" s="1"/>
  <c r="E346" i="9"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F99" i="6"/>
  <c r="E99" i="6"/>
  <c r="E89" i="6" s="1"/>
  <c r="D99" i="6"/>
  <c r="F98" i="6"/>
  <c r="F97" i="6"/>
  <c r="F96" i="6"/>
  <c r="F95" i="6"/>
  <c r="F94" i="6"/>
  <c r="E94" i="6"/>
  <c r="D94" i="6"/>
  <c r="D89" i="6" s="1"/>
  <c r="F93" i="6"/>
  <c r="F92" i="6"/>
  <c r="F91" i="6"/>
  <c r="E90" i="6"/>
  <c r="D90" i="6"/>
  <c r="F90"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F260" i="5"/>
  <c r="E260" i="5"/>
  <c r="D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0" i="5"/>
  <c r="F209" i="5"/>
  <c r="F208" i="5"/>
  <c r="F207" i="5"/>
  <c r="F206" i="5"/>
  <c r="F205" i="5"/>
  <c r="F204" i="5"/>
  <c r="E204" i="5"/>
  <c r="E203" i="5"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D178" i="5" s="1"/>
  <c r="C1182" i="1"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E76" i="5"/>
  <c r="D76" i="5"/>
  <c r="F75" i="5"/>
  <c r="F74" i="5"/>
  <c r="F73" i="5"/>
  <c r="F72" i="5"/>
  <c r="E71" i="5"/>
  <c r="D71" i="5"/>
  <c r="E70" i="5"/>
  <c r="D1075" i="1" s="1"/>
  <c r="F68" i="5"/>
  <c r="F67" i="5"/>
  <c r="F66" i="5"/>
  <c r="F65" i="5"/>
  <c r="F64" i="5"/>
  <c r="E63" i="5"/>
  <c r="D63" i="5"/>
  <c r="C1068" i="1"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E629" i="4" s="1"/>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1" i="4" s="1"/>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E488" i="4"/>
  <c r="D488" i="4"/>
  <c r="F488" i="4" s="1"/>
  <c r="F487" i="4"/>
  <c r="F486" i="4"/>
  <c r="F485" i="4"/>
  <c r="E485" i="4"/>
  <c r="D485" i="4"/>
  <c r="F484" i="4"/>
  <c r="F483" i="4"/>
  <c r="F482" i="4"/>
  <c r="F481" i="4"/>
  <c r="F480" i="4"/>
  <c r="E480" i="4"/>
  <c r="E479" i="4" s="1"/>
  <c r="D480" i="4"/>
  <c r="F478" i="4"/>
  <c r="F477" i="4"/>
  <c r="E476" i="4"/>
  <c r="D476" i="4"/>
  <c r="F476" i="4" s="1"/>
  <c r="F475" i="4"/>
  <c r="F474" i="4"/>
  <c r="E473" i="4"/>
  <c r="D473" i="4"/>
  <c r="F473" i="4" s="1"/>
  <c r="F472" i="4"/>
  <c r="F471" i="4"/>
  <c r="F470" i="4"/>
  <c r="E470" i="4"/>
  <c r="E466" i="4" s="1"/>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E428" i="4"/>
  <c r="D423" i="1" s="1"/>
  <c r="G423" i="1" s="1"/>
  <c r="D428" i="4"/>
  <c r="F428" i="4" s="1"/>
  <c r="E427" i="4"/>
  <c r="D427" i="4"/>
  <c r="F427" i="4" s="1"/>
  <c r="E426" i="4"/>
  <c r="D426" i="4"/>
  <c r="F421" i="4"/>
  <c r="F420" i="4"/>
  <c r="F419" i="4"/>
  <c r="F416" i="4"/>
  <c r="F415" i="4"/>
  <c r="F414" i="4"/>
  <c r="F413" i="4"/>
  <c r="F412" i="4"/>
  <c r="E412" i="4"/>
  <c r="D412" i="4"/>
  <c r="F411" i="4"/>
  <c r="F410" i="4"/>
  <c r="E410" i="4"/>
  <c r="D410" i="4"/>
  <c r="F409" i="4"/>
  <c r="F408" i="4"/>
  <c r="E407" i="4"/>
  <c r="D407" i="4"/>
  <c r="F407" i="4" s="1"/>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D373"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D362" i="4"/>
  <c r="F362" i="4" s="1"/>
  <c r="E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F135" i="4" s="1"/>
  <c r="D135"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D108" i="1" s="1"/>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E49" i="4" s="1"/>
  <c r="D61" i="4"/>
  <c r="F61" i="4" s="1"/>
  <c r="F60" i="4"/>
  <c r="F59"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G1684" i="1" s="1"/>
  <c r="C1683" i="1"/>
  <c r="H1683" i="1" s="1"/>
  <c r="C1682" i="1"/>
  <c r="G1682" i="1" s="1"/>
  <c r="C1680" i="1"/>
  <c r="H1679" i="1"/>
  <c r="G1679" i="1"/>
  <c r="C1679" i="1"/>
  <c r="H1678" i="1"/>
  <c r="G1678" i="1"/>
  <c r="C1678" i="1"/>
  <c r="G1677" i="1"/>
  <c r="C1677" i="1"/>
  <c r="H1677" i="1" s="1"/>
  <c r="H1676" i="1"/>
  <c r="G1676" i="1"/>
  <c r="C1676" i="1"/>
  <c r="C1675" i="1"/>
  <c r="H1675" i="1" s="1"/>
  <c r="C1674" i="1"/>
  <c r="H1674" i="1" s="1"/>
  <c r="H1673" i="1"/>
  <c r="G1673" i="1"/>
  <c r="C1673" i="1"/>
  <c r="C1672" i="1"/>
  <c r="C1671" i="1"/>
  <c r="G1671" i="1" s="1"/>
  <c r="C1670" i="1"/>
  <c r="H1670" i="1" s="1"/>
  <c r="G1669" i="1"/>
  <c r="C1669" i="1"/>
  <c r="H1669" i="1" s="1"/>
  <c r="C1668" i="1"/>
  <c r="G1668" i="1" s="1"/>
  <c r="C1667" i="1"/>
  <c r="H1667" i="1" s="1"/>
  <c r="C1666" i="1"/>
  <c r="H1666" i="1" s="1"/>
  <c r="C1665" i="1"/>
  <c r="G1665" i="1" s="1"/>
  <c r="C1663" i="1"/>
  <c r="G1663" i="1" s="1"/>
  <c r="H1662" i="1"/>
  <c r="G1662" i="1"/>
  <c r="C1662" i="1"/>
  <c r="C1661" i="1"/>
  <c r="C1660" i="1"/>
  <c r="C1659" i="1"/>
  <c r="H1659" i="1" s="1"/>
  <c r="H1658" i="1"/>
  <c r="G1658" i="1"/>
  <c r="C1658" i="1"/>
  <c r="H1657" i="1"/>
  <c r="G1657" i="1"/>
  <c r="C1657" i="1"/>
  <c r="C1656" i="1"/>
  <c r="G1655" i="1"/>
  <c r="C1655" i="1"/>
  <c r="H1655" i="1" s="1"/>
  <c r="H1654" i="1"/>
  <c r="G1654" i="1"/>
  <c r="C1654" i="1"/>
  <c r="C1653" i="1"/>
  <c r="H1652" i="1"/>
  <c r="C1652" i="1"/>
  <c r="G1652" i="1" s="1"/>
  <c r="C1651" i="1"/>
  <c r="H1651" i="1" s="1"/>
  <c r="H1650" i="1"/>
  <c r="G1650" i="1"/>
  <c r="C1650" i="1"/>
  <c r="H1649" i="1"/>
  <c r="G1649" i="1"/>
  <c r="C1649" i="1"/>
  <c r="C1648" i="1"/>
  <c r="C1647" i="1"/>
  <c r="H1647" i="1" s="1"/>
  <c r="H1646" i="1"/>
  <c r="G1646" i="1"/>
  <c r="C1646" i="1"/>
  <c r="G1645" i="1"/>
  <c r="C1645" i="1"/>
  <c r="H1645" i="1" s="1"/>
  <c r="G1644" i="1"/>
  <c r="C1644" i="1"/>
  <c r="H1644" i="1" s="1"/>
  <c r="C1643" i="1"/>
  <c r="H1643" i="1" s="1"/>
  <c r="G1642" i="1"/>
  <c r="C1642" i="1"/>
  <c r="H1642" i="1" s="1"/>
  <c r="H1641" i="1"/>
  <c r="G1641" i="1"/>
  <c r="C1641" i="1"/>
  <c r="C1640" i="1"/>
  <c r="C1639" i="1"/>
  <c r="H1639" i="1" s="1"/>
  <c r="C1638" i="1"/>
  <c r="H1638" i="1" s="1"/>
  <c r="C1637" i="1"/>
  <c r="H1637" i="1" s="1"/>
  <c r="C1636" i="1"/>
  <c r="H1636" i="1" s="1"/>
  <c r="C1635" i="1"/>
  <c r="H1635" i="1" s="1"/>
  <c r="C1633" i="1"/>
  <c r="G1633" i="1" s="1"/>
  <c r="C1632" i="1"/>
  <c r="H1631" i="1"/>
  <c r="G1631" i="1"/>
  <c r="C1631" i="1"/>
  <c r="C1630" i="1"/>
  <c r="H1630" i="1" s="1"/>
  <c r="C1629" i="1"/>
  <c r="H1629" i="1" s="1"/>
  <c r="C1627" i="1"/>
  <c r="H1627" i="1" s="1"/>
  <c r="H1626" i="1"/>
  <c r="C1626" i="1"/>
  <c r="G1626" i="1" s="1"/>
  <c r="C1625" i="1"/>
  <c r="H1625" i="1" s="1"/>
  <c r="C1624" i="1"/>
  <c r="C1623" i="1"/>
  <c r="H1623" i="1" s="1"/>
  <c r="C1620" i="1"/>
  <c r="G1620" i="1" s="1"/>
  <c r="C1619" i="1"/>
  <c r="H1619" i="1" s="1"/>
  <c r="C1618" i="1"/>
  <c r="H1617" i="1"/>
  <c r="G1617" i="1"/>
  <c r="C1617" i="1"/>
  <c r="C1616" i="1"/>
  <c r="C1615" i="1"/>
  <c r="H1614" i="1"/>
  <c r="G1614" i="1"/>
  <c r="C1614" i="1"/>
  <c r="C1613" i="1"/>
  <c r="C1612" i="1"/>
  <c r="G1612" i="1" s="1"/>
  <c r="C1611" i="1"/>
  <c r="H1611" i="1" s="1"/>
  <c r="H1610" i="1"/>
  <c r="G1610" i="1"/>
  <c r="C1610" i="1"/>
  <c r="H1609" i="1"/>
  <c r="G1609" i="1"/>
  <c r="C1609" i="1"/>
  <c r="C1608" i="1"/>
  <c r="C1607" i="1"/>
  <c r="H1607" i="1" s="1"/>
  <c r="C1606" i="1"/>
  <c r="H1606" i="1" s="1"/>
  <c r="C1605" i="1"/>
  <c r="C1603" i="1"/>
  <c r="H1603" i="1" s="1"/>
  <c r="C1601" i="1"/>
  <c r="H1601" i="1" s="1"/>
  <c r="C1600" i="1"/>
  <c r="C1599" i="1"/>
  <c r="H1598" i="1"/>
  <c r="G1598" i="1"/>
  <c r="C1598" i="1"/>
  <c r="G1597" i="1"/>
  <c r="C1597" i="1"/>
  <c r="H1597" i="1" s="1"/>
  <c r="G1596" i="1"/>
  <c r="C1596" i="1"/>
  <c r="H1596" i="1" s="1"/>
  <c r="C1595" i="1"/>
  <c r="H1595" i="1" s="1"/>
  <c r="C1594" i="1"/>
  <c r="H1594" i="1" s="1"/>
  <c r="C1593" i="1"/>
  <c r="H1593" i="1" s="1"/>
  <c r="C1592" i="1"/>
  <c r="G1591" i="1"/>
  <c r="C1591" i="1"/>
  <c r="H1591" i="1" s="1"/>
  <c r="H1590" i="1"/>
  <c r="G1590" i="1"/>
  <c r="C1590" i="1"/>
  <c r="C1589" i="1"/>
  <c r="C1588" i="1"/>
  <c r="C1587" i="1"/>
  <c r="H1587" i="1" s="1"/>
  <c r="C1586" i="1"/>
  <c r="G1586" i="1" s="1"/>
  <c r="C1584" i="1"/>
  <c r="G1582" i="1"/>
  <c r="C1582" i="1"/>
  <c r="H1582" i="1" s="1"/>
  <c r="H1581" i="1"/>
  <c r="G1581" i="1"/>
  <c r="I1581" i="1" s="1"/>
  <c r="D1581" i="1"/>
  <c r="C1581" i="1"/>
  <c r="D1580" i="1"/>
  <c r="G1580" i="1" s="1"/>
  <c r="C1580" i="1"/>
  <c r="J1579" i="1"/>
  <c r="D1579" i="1"/>
  <c r="C1579" i="1"/>
  <c r="J1578" i="1"/>
  <c r="H1578" i="1"/>
  <c r="I1578" i="1" s="1"/>
  <c r="G1578" i="1"/>
  <c r="D1578" i="1"/>
  <c r="C1578" i="1"/>
  <c r="G1577" i="1"/>
  <c r="D1577" i="1"/>
  <c r="C1577" i="1"/>
  <c r="D1576" i="1"/>
  <c r="C1576" i="1"/>
  <c r="J1575" i="1"/>
  <c r="I1575" i="1"/>
  <c r="H1575" i="1"/>
  <c r="G1575" i="1"/>
  <c r="D1575" i="1"/>
  <c r="C1575" i="1"/>
  <c r="G1574" i="1"/>
  <c r="D1574" i="1"/>
  <c r="C1574" i="1"/>
  <c r="D1573" i="1"/>
  <c r="C1573" i="1"/>
  <c r="H1572" i="1"/>
  <c r="G1572" i="1"/>
  <c r="D1572" i="1"/>
  <c r="C1572" i="1"/>
  <c r="G1571" i="1"/>
  <c r="D1571" i="1"/>
  <c r="C1571" i="1"/>
  <c r="H1571" i="1" s="1"/>
  <c r="D1570" i="1"/>
  <c r="C1570" i="1"/>
  <c r="J1569" i="1"/>
  <c r="I1569" i="1"/>
  <c r="H1569" i="1"/>
  <c r="G1569" i="1"/>
  <c r="D1569" i="1"/>
  <c r="C1569" i="1"/>
  <c r="G1568" i="1"/>
  <c r="D1568" i="1"/>
  <c r="C1568" i="1"/>
  <c r="D1567" i="1"/>
  <c r="C1567" i="1"/>
  <c r="D1566" i="1"/>
  <c r="C1566" i="1"/>
  <c r="J1565" i="1"/>
  <c r="H1565" i="1"/>
  <c r="G1565" i="1"/>
  <c r="I1565" i="1" s="1"/>
  <c r="D1565" i="1"/>
  <c r="C1565" i="1"/>
  <c r="H1564" i="1"/>
  <c r="D1564" i="1"/>
  <c r="C1564" i="1"/>
  <c r="D1563" i="1"/>
  <c r="C1563" i="1"/>
  <c r="J1562" i="1"/>
  <c r="I1562" i="1"/>
  <c r="H1562" i="1"/>
  <c r="G1562" i="1"/>
  <c r="D1562" i="1"/>
  <c r="C1562" i="1"/>
  <c r="D1561" i="1"/>
  <c r="J1561" i="1" s="1"/>
  <c r="C1561" i="1"/>
  <c r="H1560" i="1"/>
  <c r="D1560" i="1"/>
  <c r="G1560" i="1" s="1"/>
  <c r="C1560" i="1"/>
  <c r="D1559" i="1"/>
  <c r="C1559" i="1"/>
  <c r="J1559" i="1" s="1"/>
  <c r="J1558" i="1"/>
  <c r="I1558" i="1"/>
  <c r="H1558" i="1"/>
  <c r="G1558" i="1"/>
  <c r="D1558" i="1"/>
  <c r="C1558" i="1"/>
  <c r="D1557" i="1"/>
  <c r="C1557" i="1"/>
  <c r="J1557" i="1" s="1"/>
  <c r="D1556" i="1"/>
  <c r="C1556" i="1"/>
  <c r="D1555" i="1"/>
  <c r="C1555" i="1"/>
  <c r="G1555" i="1" s="1"/>
  <c r="D1554" i="1"/>
  <c r="C1554" i="1"/>
  <c r="D1553" i="1"/>
  <c r="C1553" i="1"/>
  <c r="J1552" i="1"/>
  <c r="H1552" i="1"/>
  <c r="G1552" i="1"/>
  <c r="I1552" i="1" s="1"/>
  <c r="D1552" i="1"/>
  <c r="C1552" i="1"/>
  <c r="D1551" i="1"/>
  <c r="C1551" i="1"/>
  <c r="J1551" i="1" s="1"/>
  <c r="H1550" i="1"/>
  <c r="D1550" i="1"/>
  <c r="C1550" i="1"/>
  <c r="D1549" i="1"/>
  <c r="C1549" i="1"/>
  <c r="J1548" i="1"/>
  <c r="H1548" i="1"/>
  <c r="G1548" i="1"/>
  <c r="D1548" i="1"/>
  <c r="C1548" i="1"/>
  <c r="D1547" i="1"/>
  <c r="C1547" i="1"/>
  <c r="J1547" i="1" s="1"/>
  <c r="J1546" i="1"/>
  <c r="D1546" i="1"/>
  <c r="G1546" i="1" s="1"/>
  <c r="C1546" i="1"/>
  <c r="D1545" i="1"/>
  <c r="C1545" i="1"/>
  <c r="J1544" i="1"/>
  <c r="G1544" i="1"/>
  <c r="I1544" i="1" s="1"/>
  <c r="D1544" i="1"/>
  <c r="H1544" i="1" s="1"/>
  <c r="C1544" i="1"/>
  <c r="H1543" i="1"/>
  <c r="D1543" i="1"/>
  <c r="G1543" i="1" s="1"/>
  <c r="C1543" i="1"/>
  <c r="D1542" i="1"/>
  <c r="C1542" i="1"/>
  <c r="H1542" i="1" s="1"/>
  <c r="J1541" i="1"/>
  <c r="H1541" i="1"/>
  <c r="I1541" i="1" s="1"/>
  <c r="D1541" i="1"/>
  <c r="C1541" i="1"/>
  <c r="G1541" i="1" s="1"/>
  <c r="D1540" i="1"/>
  <c r="H1540" i="1" s="1"/>
  <c r="C1540" i="1"/>
  <c r="D1539" i="1"/>
  <c r="D1538" i="1"/>
  <c r="D1536" i="1"/>
  <c r="H1536" i="1" s="1"/>
  <c r="C1536" i="1"/>
  <c r="D1535" i="1"/>
  <c r="C1535" i="1"/>
  <c r="H1535" i="1" s="1"/>
  <c r="D1534" i="1"/>
  <c r="C1534" i="1"/>
  <c r="G1533" i="1"/>
  <c r="D1533" i="1"/>
  <c r="C1533" i="1"/>
  <c r="H1533" i="1" s="1"/>
  <c r="D1532" i="1"/>
  <c r="H1532" i="1" s="1"/>
  <c r="C1532" i="1"/>
  <c r="G1531" i="1"/>
  <c r="D1531" i="1"/>
  <c r="C1531" i="1"/>
  <c r="H1531" i="1" s="1"/>
  <c r="D1530" i="1"/>
  <c r="C1530" i="1"/>
  <c r="D1529" i="1"/>
  <c r="C1529" i="1"/>
  <c r="D1528" i="1"/>
  <c r="H1528" i="1" s="1"/>
  <c r="C1528" i="1"/>
  <c r="G1527" i="1"/>
  <c r="D1527" i="1"/>
  <c r="C1527" i="1"/>
  <c r="H1527" i="1" s="1"/>
  <c r="D1526" i="1"/>
  <c r="C1526" i="1"/>
  <c r="G1525" i="1"/>
  <c r="D1525" i="1"/>
  <c r="C1525" i="1"/>
  <c r="H1525" i="1" s="1"/>
  <c r="D1524" i="1"/>
  <c r="H1524" i="1" s="1"/>
  <c r="C1524" i="1"/>
  <c r="G1523" i="1"/>
  <c r="D1523" i="1"/>
  <c r="C1523" i="1"/>
  <c r="H1523" i="1" s="1"/>
  <c r="D1522" i="1"/>
  <c r="C1522" i="1"/>
  <c r="D1521" i="1"/>
  <c r="C1521" i="1"/>
  <c r="D1520" i="1"/>
  <c r="H1520" i="1" s="1"/>
  <c r="C1520" i="1"/>
  <c r="G1519" i="1"/>
  <c r="D1519" i="1"/>
  <c r="C1519" i="1"/>
  <c r="H1519" i="1" s="1"/>
  <c r="D1518" i="1"/>
  <c r="C1518" i="1"/>
  <c r="G1517" i="1"/>
  <c r="D1517" i="1"/>
  <c r="C1517" i="1"/>
  <c r="H1517" i="1" s="1"/>
  <c r="D1516" i="1"/>
  <c r="H1516" i="1" s="1"/>
  <c r="C1516" i="1"/>
  <c r="G1515" i="1"/>
  <c r="D1515" i="1"/>
  <c r="C1515" i="1"/>
  <c r="H1515" i="1" s="1"/>
  <c r="D1514" i="1"/>
  <c r="C1514" i="1"/>
  <c r="D1513" i="1"/>
  <c r="C1513" i="1"/>
  <c r="D1512" i="1"/>
  <c r="H1512" i="1" s="1"/>
  <c r="C1512" i="1"/>
  <c r="G1511" i="1"/>
  <c r="D1511" i="1"/>
  <c r="C1511" i="1"/>
  <c r="H1511" i="1" s="1"/>
  <c r="G1509" i="1"/>
  <c r="D1509" i="1"/>
  <c r="C1509" i="1"/>
  <c r="H1509" i="1" s="1"/>
  <c r="D1508" i="1"/>
  <c r="H1508" i="1" s="1"/>
  <c r="C1508" i="1"/>
  <c r="G1507" i="1"/>
  <c r="D1507" i="1"/>
  <c r="C1507" i="1"/>
  <c r="H1507" i="1" s="1"/>
  <c r="D1506" i="1"/>
  <c r="C1506" i="1"/>
  <c r="D1505" i="1"/>
  <c r="C1505" i="1"/>
  <c r="D1504" i="1"/>
  <c r="H1504" i="1" s="1"/>
  <c r="C1504" i="1"/>
  <c r="D1503" i="1"/>
  <c r="G1503" i="1" s="1"/>
  <c r="C1503" i="1"/>
  <c r="D1502" i="1"/>
  <c r="C1502" i="1"/>
  <c r="G1501" i="1"/>
  <c r="D1501" i="1"/>
  <c r="C1501" i="1"/>
  <c r="H1501" i="1" s="1"/>
  <c r="D1500" i="1"/>
  <c r="H1500" i="1" s="1"/>
  <c r="C1500" i="1"/>
  <c r="G1499" i="1"/>
  <c r="D1499" i="1"/>
  <c r="C1499" i="1"/>
  <c r="H1499" i="1" s="1"/>
  <c r="D1498" i="1"/>
  <c r="C1498" i="1"/>
  <c r="D1497" i="1"/>
  <c r="C1497" i="1"/>
  <c r="D1496" i="1"/>
  <c r="H1496" i="1" s="1"/>
  <c r="C1496" i="1"/>
  <c r="G1495" i="1"/>
  <c r="D1495" i="1"/>
  <c r="C1495" i="1"/>
  <c r="H1495" i="1" s="1"/>
  <c r="D1494" i="1"/>
  <c r="C1494" i="1"/>
  <c r="G1493" i="1"/>
  <c r="D1493" i="1"/>
  <c r="C1493" i="1"/>
  <c r="H1493" i="1" s="1"/>
  <c r="D1492" i="1"/>
  <c r="H1492" i="1" s="1"/>
  <c r="C1492" i="1"/>
  <c r="D1491" i="1"/>
  <c r="C1491" i="1"/>
  <c r="H1491" i="1" s="1"/>
  <c r="D1490" i="1"/>
  <c r="C1490" i="1"/>
  <c r="D1489" i="1"/>
  <c r="C1489" i="1"/>
  <c r="D1488" i="1"/>
  <c r="H1488" i="1" s="1"/>
  <c r="C1488" i="1"/>
  <c r="G1487" i="1"/>
  <c r="D1487" i="1"/>
  <c r="C1487" i="1"/>
  <c r="H1487" i="1" s="1"/>
  <c r="D1486" i="1"/>
  <c r="C1486" i="1"/>
  <c r="G1485" i="1"/>
  <c r="D1485" i="1"/>
  <c r="C1485" i="1"/>
  <c r="H1485" i="1" s="1"/>
  <c r="D1484" i="1"/>
  <c r="H1484" i="1" s="1"/>
  <c r="C1484" i="1"/>
  <c r="D1483" i="1"/>
  <c r="C1483" i="1"/>
  <c r="H1483" i="1" s="1"/>
  <c r="D1482" i="1"/>
  <c r="C1482" i="1"/>
  <c r="D1481" i="1"/>
  <c r="C1481" i="1"/>
  <c r="D1480" i="1"/>
  <c r="H1480" i="1" s="1"/>
  <c r="C1480" i="1"/>
  <c r="G1479" i="1"/>
  <c r="D1479" i="1"/>
  <c r="C1479" i="1"/>
  <c r="H1479" i="1" s="1"/>
  <c r="D1478" i="1"/>
  <c r="C1478" i="1"/>
  <c r="G1477" i="1"/>
  <c r="D1477" i="1"/>
  <c r="C1477" i="1"/>
  <c r="H1477" i="1" s="1"/>
  <c r="D1476" i="1"/>
  <c r="H1476" i="1" s="1"/>
  <c r="C1476" i="1"/>
  <c r="D1475" i="1"/>
  <c r="C1475" i="1"/>
  <c r="D1474" i="1"/>
  <c r="C1474" i="1"/>
  <c r="D1473" i="1"/>
  <c r="C1473" i="1"/>
  <c r="D1472" i="1"/>
  <c r="H1472" i="1" s="1"/>
  <c r="C1472" i="1"/>
  <c r="G1471" i="1"/>
  <c r="D1471" i="1"/>
  <c r="C1471" i="1"/>
  <c r="H1471" i="1" s="1"/>
  <c r="D1470" i="1"/>
  <c r="C1470" i="1"/>
  <c r="G1469" i="1"/>
  <c r="D1469" i="1"/>
  <c r="C1469" i="1"/>
  <c r="H1469" i="1" s="1"/>
  <c r="D1468" i="1"/>
  <c r="H1468" i="1" s="1"/>
  <c r="C1468" i="1"/>
  <c r="G1467" i="1"/>
  <c r="D1467" i="1"/>
  <c r="C1467" i="1"/>
  <c r="H1467" i="1" s="1"/>
  <c r="D1466" i="1"/>
  <c r="C1466" i="1"/>
  <c r="D1465" i="1"/>
  <c r="C1465" i="1"/>
  <c r="D1464" i="1"/>
  <c r="H1464" i="1" s="1"/>
  <c r="C1464" i="1"/>
  <c r="G1463" i="1"/>
  <c r="D1463" i="1"/>
  <c r="C1463" i="1"/>
  <c r="H1463" i="1" s="1"/>
  <c r="D1462" i="1"/>
  <c r="C1462" i="1"/>
  <c r="G1461" i="1"/>
  <c r="D1461" i="1"/>
  <c r="C1461" i="1"/>
  <c r="H1461" i="1" s="1"/>
  <c r="D1460" i="1"/>
  <c r="H1460" i="1" s="1"/>
  <c r="C1460" i="1"/>
  <c r="G1459" i="1"/>
  <c r="D1459" i="1"/>
  <c r="C1459" i="1"/>
  <c r="H1459" i="1" s="1"/>
  <c r="D1458" i="1"/>
  <c r="C1458" i="1"/>
  <c r="D1457" i="1"/>
  <c r="C1457" i="1"/>
  <c r="D1456" i="1"/>
  <c r="H1456" i="1" s="1"/>
  <c r="C1456" i="1"/>
  <c r="G1455" i="1"/>
  <c r="D1455" i="1"/>
  <c r="C1455" i="1"/>
  <c r="H1455" i="1" s="1"/>
  <c r="D1454" i="1"/>
  <c r="C1454" i="1"/>
  <c r="G1453" i="1"/>
  <c r="D1453" i="1"/>
  <c r="C1453" i="1"/>
  <c r="H1453" i="1" s="1"/>
  <c r="D1452" i="1"/>
  <c r="H1452" i="1" s="1"/>
  <c r="C1452" i="1"/>
  <c r="D1451" i="1"/>
  <c r="C1451" i="1"/>
  <c r="H1451" i="1" s="1"/>
  <c r="D1450" i="1"/>
  <c r="C1450" i="1"/>
  <c r="D1449" i="1"/>
  <c r="C1449" i="1"/>
  <c r="D1448" i="1"/>
  <c r="H1448" i="1" s="1"/>
  <c r="C1448" i="1"/>
  <c r="G1447" i="1"/>
  <c r="D1447" i="1"/>
  <c r="C1447" i="1"/>
  <c r="H1447" i="1" s="1"/>
  <c r="D1446" i="1"/>
  <c r="C1446" i="1"/>
  <c r="G1445" i="1"/>
  <c r="D1445" i="1"/>
  <c r="C1445" i="1"/>
  <c r="H1445" i="1" s="1"/>
  <c r="D1444" i="1"/>
  <c r="H1444" i="1" s="1"/>
  <c r="C1444" i="1"/>
  <c r="G1443" i="1"/>
  <c r="D1443" i="1"/>
  <c r="C1443" i="1"/>
  <c r="H1443" i="1" s="1"/>
  <c r="D1442" i="1"/>
  <c r="C1442" i="1"/>
  <c r="D1441" i="1"/>
  <c r="C1441" i="1"/>
  <c r="D1440" i="1"/>
  <c r="H1440" i="1" s="1"/>
  <c r="C1440" i="1"/>
  <c r="G1439" i="1"/>
  <c r="D1439" i="1"/>
  <c r="C1439" i="1"/>
  <c r="H1439" i="1" s="1"/>
  <c r="D1438" i="1"/>
  <c r="C1438" i="1"/>
  <c r="G1437" i="1"/>
  <c r="D1437" i="1"/>
  <c r="C1437" i="1"/>
  <c r="H1437" i="1" s="1"/>
  <c r="D1436" i="1"/>
  <c r="C1436" i="1"/>
  <c r="D1435" i="1"/>
  <c r="G1435" i="1" s="1"/>
  <c r="C1435"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D1389" i="1"/>
  <c r="C1389" i="1"/>
  <c r="H1389" i="1" s="1"/>
  <c r="D1388" i="1"/>
  <c r="C1388" i="1"/>
  <c r="H1388" i="1" s="1"/>
  <c r="D1387" i="1"/>
  <c r="G1387" i="1" s="1"/>
  <c r="C1387" i="1"/>
  <c r="D1386" i="1"/>
  <c r="G1386" i="1" s="1"/>
  <c r="C1386" i="1"/>
  <c r="H1385" i="1"/>
  <c r="D1385" i="1"/>
  <c r="G1385" i="1" s="1"/>
  <c r="C1385" i="1"/>
  <c r="D1384" i="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G1343" i="1"/>
  <c r="D1343" i="1"/>
  <c r="C1343" i="1"/>
  <c r="D1342" i="1"/>
  <c r="G1342" i="1" s="1"/>
  <c r="C1342" i="1"/>
  <c r="D1341" i="1"/>
  <c r="G1341" i="1" s="1"/>
  <c r="C1341" i="1"/>
  <c r="D1340" i="1"/>
  <c r="G1340" i="1" s="1"/>
  <c r="C1340" i="1"/>
  <c r="D1339" i="1"/>
  <c r="C1339" i="1"/>
  <c r="G1339" i="1" s="1"/>
  <c r="H1338" i="1"/>
  <c r="D1338" i="1"/>
  <c r="G1338" i="1" s="1"/>
  <c r="C1338" i="1"/>
  <c r="D1337" i="1"/>
  <c r="C1337" i="1"/>
  <c r="H1336" i="1"/>
  <c r="D1336" i="1"/>
  <c r="G1336" i="1" s="1"/>
  <c r="C1336" i="1"/>
  <c r="H1335" i="1"/>
  <c r="G1335" i="1"/>
  <c r="D1335" i="1"/>
  <c r="C1335" i="1"/>
  <c r="H1334" i="1"/>
  <c r="D1334" i="1"/>
  <c r="G1334" i="1" s="1"/>
  <c r="C1334" i="1"/>
  <c r="H1333" i="1"/>
  <c r="D1333" i="1"/>
  <c r="G1333" i="1" s="1"/>
  <c r="C1333" i="1"/>
  <c r="H1332" i="1"/>
  <c r="D1332" i="1"/>
  <c r="G1332" i="1" s="1"/>
  <c r="C1332" i="1"/>
  <c r="G1331" i="1"/>
  <c r="D1331" i="1"/>
  <c r="H1331" i="1" s="1"/>
  <c r="C1331" i="1"/>
  <c r="H1330" i="1"/>
  <c r="D1330" i="1"/>
  <c r="G1330" i="1" s="1"/>
  <c r="C1330" i="1"/>
  <c r="H1329" i="1"/>
  <c r="D1329" i="1"/>
  <c r="G1329" i="1" s="1"/>
  <c r="C1329" i="1"/>
  <c r="H1328" i="1"/>
  <c r="D1328" i="1"/>
  <c r="G1328" i="1" s="1"/>
  <c r="C1328" i="1"/>
  <c r="H1327" i="1"/>
  <c r="G1327" i="1"/>
  <c r="D1327" i="1"/>
  <c r="C1327" i="1"/>
  <c r="H1326" i="1"/>
  <c r="D1326" i="1"/>
  <c r="G1326" i="1" s="1"/>
  <c r="C1326" i="1"/>
  <c r="H1325" i="1"/>
  <c r="D1325" i="1"/>
  <c r="G1325" i="1" s="1"/>
  <c r="C1325" i="1"/>
  <c r="H1324" i="1"/>
  <c r="G1324" i="1"/>
  <c r="D1324" i="1"/>
  <c r="C1324" i="1"/>
  <c r="D1323" i="1"/>
  <c r="G1323" i="1" s="1"/>
  <c r="C1323" i="1"/>
  <c r="H1322" i="1"/>
  <c r="G1322" i="1"/>
  <c r="D1322" i="1"/>
  <c r="C1322" i="1"/>
  <c r="H1321" i="1"/>
  <c r="D1321" i="1"/>
  <c r="G1321" i="1" s="1"/>
  <c r="C1321" i="1"/>
  <c r="H1320" i="1"/>
  <c r="G1320" i="1"/>
  <c r="D1320" i="1"/>
  <c r="C1320" i="1"/>
  <c r="H1319" i="1"/>
  <c r="D1319" i="1"/>
  <c r="G1319" i="1" s="1"/>
  <c r="C1319" i="1"/>
  <c r="H1318" i="1"/>
  <c r="G1318" i="1"/>
  <c r="D1318" i="1"/>
  <c r="C1318" i="1"/>
  <c r="H1317" i="1"/>
  <c r="D1317" i="1"/>
  <c r="G1317" i="1" s="1"/>
  <c r="C1317" i="1"/>
  <c r="H1316" i="1"/>
  <c r="G1316" i="1"/>
  <c r="D1316" i="1"/>
  <c r="C1316" i="1"/>
  <c r="D1315" i="1"/>
  <c r="G1315" i="1" s="1"/>
  <c r="C1315" i="1"/>
  <c r="G1314" i="1"/>
  <c r="D1314" i="1"/>
  <c r="C1314" i="1"/>
  <c r="H1314" i="1" s="1"/>
  <c r="D1313" i="1"/>
  <c r="C1313" i="1"/>
  <c r="D1312" i="1"/>
  <c r="C1312" i="1"/>
  <c r="H1312" i="1" s="1"/>
  <c r="D1311" i="1"/>
  <c r="G1311" i="1" s="1"/>
  <c r="C1311" i="1"/>
  <c r="H1310" i="1"/>
  <c r="G1310" i="1"/>
  <c r="D1310" i="1"/>
  <c r="C1310" i="1"/>
  <c r="H1309" i="1"/>
  <c r="D1309" i="1"/>
  <c r="G1309" i="1" s="1"/>
  <c r="C1309" i="1"/>
  <c r="H1308" i="1"/>
  <c r="G1308" i="1"/>
  <c r="D1308" i="1"/>
  <c r="C1308" i="1"/>
  <c r="D1307" i="1"/>
  <c r="G1307" i="1" s="1"/>
  <c r="C1307" i="1"/>
  <c r="H1306" i="1"/>
  <c r="G1306" i="1"/>
  <c r="D1306" i="1"/>
  <c r="C1306" i="1"/>
  <c r="D1305" i="1"/>
  <c r="G1305" i="1" s="1"/>
  <c r="C1305" i="1"/>
  <c r="H1304" i="1"/>
  <c r="G1304" i="1"/>
  <c r="D1304" i="1"/>
  <c r="C1304" i="1"/>
  <c r="H1303" i="1"/>
  <c r="D1303" i="1"/>
  <c r="G1303" i="1" s="1"/>
  <c r="C1303" i="1"/>
  <c r="H1302" i="1"/>
  <c r="G1302" i="1"/>
  <c r="D1302" i="1"/>
  <c r="C1302" i="1"/>
  <c r="D1301" i="1"/>
  <c r="G1301" i="1" s="1"/>
  <c r="C1301" i="1"/>
  <c r="H1300" i="1"/>
  <c r="G1300" i="1"/>
  <c r="D1300" i="1"/>
  <c r="C1300" i="1"/>
  <c r="H1299" i="1"/>
  <c r="D1299" i="1"/>
  <c r="G1299" i="1" s="1"/>
  <c r="C1299" i="1"/>
  <c r="H1298" i="1"/>
  <c r="G1298" i="1"/>
  <c r="D1298" i="1"/>
  <c r="C1298" i="1"/>
  <c r="D1297" i="1"/>
  <c r="C1297" i="1"/>
  <c r="H1296" i="1"/>
  <c r="G1296" i="1"/>
  <c r="D1296" i="1"/>
  <c r="C1296" i="1"/>
  <c r="D1295" i="1"/>
  <c r="G1295" i="1" s="1"/>
  <c r="C1295" i="1"/>
  <c r="H1294" i="1"/>
  <c r="G1294" i="1"/>
  <c r="D1294" i="1"/>
  <c r="C1294" i="1"/>
  <c r="H1293" i="1"/>
  <c r="D1293" i="1"/>
  <c r="G1293" i="1" s="1"/>
  <c r="C1293" i="1"/>
  <c r="D1292" i="1"/>
  <c r="H1292" i="1" s="1"/>
  <c r="C1292" i="1"/>
  <c r="D1291" i="1"/>
  <c r="G1291" i="1" s="1"/>
  <c r="C1291" i="1"/>
  <c r="H1290" i="1"/>
  <c r="G1290" i="1"/>
  <c r="D1290" i="1"/>
  <c r="C1290" i="1"/>
  <c r="H1289" i="1"/>
  <c r="D1289" i="1"/>
  <c r="G1289" i="1" s="1"/>
  <c r="C1289" i="1"/>
  <c r="H1288" i="1"/>
  <c r="G1288" i="1"/>
  <c r="D1288" i="1"/>
  <c r="C1288" i="1"/>
  <c r="H1287" i="1"/>
  <c r="D1287" i="1"/>
  <c r="G1287" i="1" s="1"/>
  <c r="C1287" i="1"/>
  <c r="H1286" i="1"/>
  <c r="G1286" i="1"/>
  <c r="D1286" i="1"/>
  <c r="C1286" i="1"/>
  <c r="D1285" i="1"/>
  <c r="G1285" i="1" s="1"/>
  <c r="C1285" i="1"/>
  <c r="H1284" i="1"/>
  <c r="G1284" i="1"/>
  <c r="D1284" i="1"/>
  <c r="C1284" i="1"/>
  <c r="H1283" i="1"/>
  <c r="D1283" i="1"/>
  <c r="G1283" i="1" s="1"/>
  <c r="C1283" i="1"/>
  <c r="H1282" i="1"/>
  <c r="G1282" i="1"/>
  <c r="D1282" i="1"/>
  <c r="C1282" i="1"/>
  <c r="D1281" i="1"/>
  <c r="C1281" i="1"/>
  <c r="H1280" i="1"/>
  <c r="G1280" i="1"/>
  <c r="D1280" i="1"/>
  <c r="C1280" i="1"/>
  <c r="D1279" i="1"/>
  <c r="G1279" i="1" s="1"/>
  <c r="C1279" i="1"/>
  <c r="C1278" i="1"/>
  <c r="H1277" i="1"/>
  <c r="D1277" i="1"/>
  <c r="G1277" i="1" s="1"/>
  <c r="C1277" i="1"/>
  <c r="H1276" i="1"/>
  <c r="G1276" i="1"/>
  <c r="D1276" i="1"/>
  <c r="C1276" i="1"/>
  <c r="D1275" i="1"/>
  <c r="G1275" i="1" s="1"/>
  <c r="C1275" i="1"/>
  <c r="H1274" i="1"/>
  <c r="G1274" i="1"/>
  <c r="D1274" i="1"/>
  <c r="C1274" i="1"/>
  <c r="H1273" i="1"/>
  <c r="D1273" i="1"/>
  <c r="G1273" i="1" s="1"/>
  <c r="C1273" i="1"/>
  <c r="H1272" i="1"/>
  <c r="G1272" i="1"/>
  <c r="D1272" i="1"/>
  <c r="C1272" i="1"/>
  <c r="H1271" i="1"/>
  <c r="D1271" i="1"/>
  <c r="G1271" i="1" s="1"/>
  <c r="C1271" i="1"/>
  <c r="H1270" i="1"/>
  <c r="G1270" i="1"/>
  <c r="D1270" i="1"/>
  <c r="C1270" i="1"/>
  <c r="D1269" i="1"/>
  <c r="G1269" i="1" s="1"/>
  <c r="C1269" i="1"/>
  <c r="H1268" i="1"/>
  <c r="G1268" i="1"/>
  <c r="D1268" i="1"/>
  <c r="C1268" i="1"/>
  <c r="D1267" i="1"/>
  <c r="G1267" i="1" s="1"/>
  <c r="C1267" i="1"/>
  <c r="D1266" i="1"/>
  <c r="H1266" i="1" s="1"/>
  <c r="C1266" i="1"/>
  <c r="D1265" i="1"/>
  <c r="C1265" i="1"/>
  <c r="C1264" i="1"/>
  <c r="D1263" i="1"/>
  <c r="G1263" i="1" s="1"/>
  <c r="C1263" i="1"/>
  <c r="G1262" i="1"/>
  <c r="D1262" i="1"/>
  <c r="H1262" i="1" s="1"/>
  <c r="C1262" i="1"/>
  <c r="D1261" i="1"/>
  <c r="G1261" i="1" s="1"/>
  <c r="C1261" i="1"/>
  <c r="D1260" i="1"/>
  <c r="H1260" i="1" s="1"/>
  <c r="C1260" i="1"/>
  <c r="D1258" i="1"/>
  <c r="H1258" i="1" s="1"/>
  <c r="C1258" i="1"/>
  <c r="G1257" i="1"/>
  <c r="D1257" i="1"/>
  <c r="C1257" i="1"/>
  <c r="D1256" i="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D1201" i="1"/>
  <c r="H1201" i="1" s="1"/>
  <c r="C1201" i="1"/>
  <c r="H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C1188" i="1"/>
  <c r="H1187" i="1"/>
  <c r="G1187" i="1"/>
  <c r="D1187" i="1"/>
  <c r="C1187" i="1"/>
  <c r="H1186" i="1"/>
  <c r="G1186" i="1"/>
  <c r="D1186" i="1"/>
  <c r="C1186" i="1"/>
  <c r="D1184" i="1"/>
  <c r="G1184" i="1" s="1"/>
  <c r="C1184" i="1"/>
  <c r="H1184" i="1" s="1"/>
  <c r="D1183" i="1"/>
  <c r="C1183" i="1"/>
  <c r="H1183" i="1" s="1"/>
  <c r="H1179" i="1"/>
  <c r="D1179" i="1"/>
  <c r="G1179" i="1" s="1"/>
  <c r="C1179" i="1"/>
  <c r="H1178" i="1"/>
  <c r="G1178" i="1"/>
  <c r="D1178" i="1"/>
  <c r="C1178" i="1"/>
  <c r="H1177" i="1"/>
  <c r="D1177" i="1"/>
  <c r="G1177" i="1" s="1"/>
  <c r="C1177" i="1"/>
  <c r="H1176" i="1"/>
  <c r="G1176" i="1"/>
  <c r="D1176" i="1"/>
  <c r="C1176" i="1"/>
  <c r="H1175" i="1"/>
  <c r="D1175" i="1"/>
  <c r="G1175" i="1" s="1"/>
  <c r="C1175" i="1"/>
  <c r="H1174" i="1"/>
  <c r="G1174" i="1"/>
  <c r="D1174" i="1"/>
  <c r="C1174" i="1"/>
  <c r="H1173" i="1"/>
  <c r="D1173" i="1"/>
  <c r="G1173" i="1" s="1"/>
  <c r="C1173" i="1"/>
  <c r="H1172" i="1"/>
  <c r="G1172" i="1"/>
  <c r="D1172" i="1"/>
  <c r="C1172" i="1"/>
  <c r="H1171" i="1"/>
  <c r="D1171" i="1"/>
  <c r="G1171" i="1" s="1"/>
  <c r="C1171" i="1"/>
  <c r="H1170" i="1"/>
  <c r="G1170" i="1"/>
  <c r="D1170" i="1"/>
  <c r="C1170" i="1"/>
  <c r="H1169" i="1"/>
  <c r="D1169" i="1"/>
  <c r="G1169" i="1" s="1"/>
  <c r="C1169" i="1"/>
  <c r="H1168" i="1"/>
  <c r="G1168" i="1"/>
  <c r="D1168" i="1"/>
  <c r="C1168" i="1"/>
  <c r="H1167" i="1"/>
  <c r="D1167" i="1"/>
  <c r="G1167" i="1" s="1"/>
  <c r="C1167" i="1"/>
  <c r="D1166" i="1"/>
  <c r="H1166" i="1" s="1"/>
  <c r="C1166" i="1"/>
  <c r="H1165" i="1"/>
  <c r="D1165" i="1"/>
  <c r="G1165" i="1" s="1"/>
  <c r="C1165" i="1"/>
  <c r="H1164" i="1"/>
  <c r="G1164" i="1"/>
  <c r="D1164" i="1"/>
  <c r="C1164" i="1"/>
  <c r="H1163" i="1"/>
  <c r="D1163" i="1"/>
  <c r="G1163" i="1" s="1"/>
  <c r="C1163" i="1"/>
  <c r="H1162" i="1"/>
  <c r="G1162" i="1"/>
  <c r="D1162" i="1"/>
  <c r="C1162" i="1"/>
  <c r="H1161" i="1"/>
  <c r="D1161" i="1"/>
  <c r="G1161" i="1" s="1"/>
  <c r="C1161" i="1"/>
  <c r="H1160" i="1"/>
  <c r="G1160" i="1"/>
  <c r="D1160" i="1"/>
  <c r="C1160" i="1"/>
  <c r="H1159" i="1"/>
  <c r="D1159" i="1"/>
  <c r="G1159" i="1" s="1"/>
  <c r="C1159" i="1"/>
  <c r="H1158" i="1"/>
  <c r="G1158" i="1"/>
  <c r="D1158" i="1"/>
  <c r="C1158" i="1"/>
  <c r="H1157" i="1"/>
  <c r="D1157" i="1"/>
  <c r="G1157" i="1" s="1"/>
  <c r="C1157" i="1"/>
  <c r="H1156" i="1"/>
  <c r="G1156" i="1"/>
  <c r="D1156" i="1"/>
  <c r="C1156" i="1"/>
  <c r="H1155" i="1"/>
  <c r="D1155" i="1"/>
  <c r="G1155" i="1" s="1"/>
  <c r="C1155" i="1"/>
  <c r="H1154" i="1"/>
  <c r="G1154" i="1"/>
  <c r="D1154" i="1"/>
  <c r="C1154" i="1"/>
  <c r="H1153" i="1"/>
  <c r="D1153" i="1"/>
  <c r="G1153" i="1" s="1"/>
  <c r="C1153" i="1"/>
  <c r="G1152" i="1"/>
  <c r="D1152" i="1"/>
  <c r="H1152" i="1" s="1"/>
  <c r="C1152"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G1144" i="1"/>
  <c r="D1144" i="1"/>
  <c r="C1144" i="1"/>
  <c r="H1143" i="1"/>
  <c r="D1143" i="1"/>
  <c r="G1143" i="1" s="1"/>
  <c r="C1143" i="1"/>
  <c r="H1142" i="1"/>
  <c r="G1142" i="1"/>
  <c r="D1142" i="1"/>
  <c r="C1142" i="1"/>
  <c r="H1141" i="1"/>
  <c r="D1141" i="1"/>
  <c r="G1141" i="1" s="1"/>
  <c r="C1141" i="1"/>
  <c r="D1139" i="1"/>
  <c r="C1139" i="1"/>
  <c r="H1138" i="1"/>
  <c r="G1138" i="1"/>
  <c r="D1138" i="1"/>
  <c r="C1138" i="1"/>
  <c r="D1137" i="1"/>
  <c r="G1137" i="1" s="1"/>
  <c r="C1137" i="1"/>
  <c r="H1136" i="1"/>
  <c r="G1136" i="1"/>
  <c r="D1136" i="1"/>
  <c r="C1136" i="1"/>
  <c r="H1135" i="1"/>
  <c r="D1135" i="1"/>
  <c r="G1135" i="1" s="1"/>
  <c r="C1135" i="1"/>
  <c r="H1134" i="1"/>
  <c r="G1134" i="1"/>
  <c r="D1134" i="1"/>
  <c r="C1134" i="1"/>
  <c r="D1133" i="1"/>
  <c r="G1133" i="1" s="1"/>
  <c r="C1133" i="1"/>
  <c r="H1132" i="1"/>
  <c r="G1132" i="1"/>
  <c r="D1132"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D1125" i="1"/>
  <c r="G1125" i="1" s="1"/>
  <c r="C1125" i="1"/>
  <c r="D1124" i="1"/>
  <c r="G1123" i="1"/>
  <c r="D1123" i="1"/>
  <c r="H1123" i="1" s="1"/>
  <c r="C1123" i="1"/>
  <c r="H1122" i="1"/>
  <c r="G1122" i="1"/>
  <c r="D1122" i="1"/>
  <c r="C1122" i="1"/>
  <c r="G1121" i="1"/>
  <c r="D1121" i="1"/>
  <c r="H1121" i="1" s="1"/>
  <c r="C1121" i="1"/>
  <c r="H1120" i="1"/>
  <c r="G1120" i="1"/>
  <c r="D1120" i="1"/>
  <c r="C1120" i="1"/>
  <c r="G1119" i="1"/>
  <c r="D1119" i="1"/>
  <c r="H1119" i="1" s="1"/>
  <c r="C1119" i="1"/>
  <c r="H1118" i="1"/>
  <c r="G1118" i="1"/>
  <c r="D1118" i="1"/>
  <c r="C1118" i="1"/>
  <c r="G1117" i="1"/>
  <c r="D1117" i="1"/>
  <c r="H1117" i="1" s="1"/>
  <c r="C1117" i="1"/>
  <c r="H1116" i="1"/>
  <c r="G1116" i="1"/>
  <c r="D1116" i="1"/>
  <c r="C1116" i="1"/>
  <c r="G1115" i="1"/>
  <c r="D1115" i="1"/>
  <c r="H1115" i="1" s="1"/>
  <c r="C1115" i="1"/>
  <c r="H1114" i="1"/>
  <c r="G1114" i="1"/>
  <c r="D1114" i="1"/>
  <c r="C1114" i="1"/>
  <c r="G1113" i="1"/>
  <c r="D1113" i="1"/>
  <c r="H1113" i="1" s="1"/>
  <c r="C1113" i="1"/>
  <c r="H1112" i="1"/>
  <c r="G1112" i="1"/>
  <c r="D1112" i="1"/>
  <c r="C1112" i="1"/>
  <c r="G1111" i="1"/>
  <c r="D1111" i="1"/>
  <c r="H1111" i="1" s="1"/>
  <c r="C1111" i="1"/>
  <c r="H1110" i="1"/>
  <c r="G1110" i="1"/>
  <c r="D1110" i="1"/>
  <c r="C1110" i="1"/>
  <c r="G1109" i="1"/>
  <c r="D1109" i="1"/>
  <c r="H1109" i="1" s="1"/>
  <c r="C1109" i="1"/>
  <c r="H1108" i="1"/>
  <c r="G1108" i="1"/>
  <c r="D1108" i="1"/>
  <c r="C1108" i="1"/>
  <c r="G1107" i="1"/>
  <c r="D1107" i="1"/>
  <c r="H1107" i="1" s="1"/>
  <c r="C1107" i="1"/>
  <c r="H1106" i="1"/>
  <c r="G1106" i="1"/>
  <c r="D1106" i="1"/>
  <c r="C1106" i="1"/>
  <c r="G1105" i="1"/>
  <c r="D1105" i="1"/>
  <c r="H1105" i="1" s="1"/>
  <c r="C1105" i="1"/>
  <c r="H1104" i="1"/>
  <c r="G1104" i="1"/>
  <c r="D1104" i="1"/>
  <c r="C1104" i="1"/>
  <c r="G1103" i="1"/>
  <c r="D1103" i="1"/>
  <c r="H1103" i="1" s="1"/>
  <c r="C1103" i="1"/>
  <c r="H1102" i="1"/>
  <c r="G1102" i="1"/>
  <c r="D1102" i="1"/>
  <c r="C1102" i="1"/>
  <c r="G1101" i="1"/>
  <c r="D1101" i="1"/>
  <c r="H1101" i="1" s="1"/>
  <c r="C1101" i="1"/>
  <c r="H1100" i="1"/>
  <c r="G1100" i="1"/>
  <c r="D1100" i="1"/>
  <c r="C1100" i="1"/>
  <c r="G1099" i="1"/>
  <c r="D1099" i="1"/>
  <c r="H1099" i="1" s="1"/>
  <c r="C1099" i="1"/>
  <c r="H1098" i="1"/>
  <c r="G1098" i="1"/>
  <c r="D1098" i="1"/>
  <c r="C1098" i="1"/>
  <c r="G1097" i="1"/>
  <c r="D1097" i="1"/>
  <c r="H1097" i="1" s="1"/>
  <c r="C1097" i="1"/>
  <c r="H1096" i="1"/>
  <c r="G1096" i="1"/>
  <c r="D1096" i="1"/>
  <c r="C1096" i="1"/>
  <c r="G1095" i="1"/>
  <c r="D1095" i="1"/>
  <c r="H1095" i="1" s="1"/>
  <c r="C1095" i="1"/>
  <c r="H1094" i="1"/>
  <c r="G1094" i="1"/>
  <c r="D1094" i="1"/>
  <c r="C1094" i="1"/>
  <c r="D1092" i="1"/>
  <c r="G1092" i="1" s="1"/>
  <c r="C1092" i="1"/>
  <c r="D1091" i="1"/>
  <c r="C1091" i="1"/>
  <c r="H1090" i="1"/>
  <c r="G1090" i="1"/>
  <c r="D1090" i="1"/>
  <c r="C1090" i="1"/>
  <c r="D1089" i="1"/>
  <c r="C1089" i="1"/>
  <c r="H1088" i="1"/>
  <c r="G1088" i="1"/>
  <c r="D1088" i="1"/>
  <c r="C1088" i="1"/>
  <c r="C1087" i="1"/>
  <c r="H1086" i="1"/>
  <c r="G1086" i="1"/>
  <c r="D1086" i="1"/>
  <c r="C1086" i="1"/>
  <c r="D1085" i="1"/>
  <c r="C1085" i="1"/>
  <c r="H1084" i="1"/>
  <c r="G1084" i="1"/>
  <c r="D1084" i="1"/>
  <c r="C1084" i="1"/>
  <c r="D1083" i="1"/>
  <c r="C1083" i="1"/>
  <c r="H1082" i="1"/>
  <c r="G1082" i="1"/>
  <c r="D1082" i="1"/>
  <c r="C1082" i="1"/>
  <c r="D1081" i="1"/>
  <c r="C1081" i="1"/>
  <c r="D1080" i="1"/>
  <c r="H1080" i="1" s="1"/>
  <c r="C1080" i="1"/>
  <c r="D1079" i="1"/>
  <c r="C1079" i="1"/>
  <c r="D1078" i="1"/>
  <c r="C1078" i="1"/>
  <c r="H1078" i="1" s="1"/>
  <c r="D1077" i="1"/>
  <c r="C1077" i="1"/>
  <c r="D1076" i="1"/>
  <c r="H1073" i="1"/>
  <c r="G1073" i="1"/>
  <c r="D1073" i="1"/>
  <c r="C1073" i="1"/>
  <c r="H1072" i="1"/>
  <c r="D1072" i="1"/>
  <c r="C1072" i="1"/>
  <c r="H1071" i="1"/>
  <c r="G1071" i="1"/>
  <c r="D1071" i="1"/>
  <c r="C1071" i="1"/>
  <c r="H1070" i="1"/>
  <c r="G1070" i="1"/>
  <c r="D1070" i="1"/>
  <c r="C1070" i="1"/>
  <c r="H1069" i="1"/>
  <c r="G1069" i="1"/>
  <c r="D1069" i="1"/>
  <c r="C1069" i="1"/>
  <c r="D1068" i="1"/>
  <c r="H1067" i="1"/>
  <c r="G1067" i="1"/>
  <c r="D1067" i="1"/>
  <c r="C1067" i="1"/>
  <c r="G1066" i="1"/>
  <c r="D1066" i="1"/>
  <c r="H1066" i="1" s="1"/>
  <c r="C1066" i="1"/>
  <c r="H1065" i="1"/>
  <c r="G1065" i="1"/>
  <c r="D1065" i="1"/>
  <c r="C1065" i="1"/>
  <c r="G1064" i="1"/>
  <c r="D1064" i="1"/>
  <c r="H1064" i="1" s="1"/>
  <c r="C1064" i="1"/>
  <c r="H1063" i="1"/>
  <c r="G1063" i="1"/>
  <c r="D1063" i="1"/>
  <c r="C1063" i="1"/>
  <c r="G1062" i="1"/>
  <c r="D1062" i="1"/>
  <c r="H1062" i="1" s="1"/>
  <c r="C1062" i="1"/>
  <c r="H1061" i="1"/>
  <c r="G1061" i="1"/>
  <c r="D1061" i="1"/>
  <c r="C1061" i="1"/>
  <c r="D1060" i="1"/>
  <c r="C1060" i="1"/>
  <c r="D1059" i="1"/>
  <c r="C1059" i="1"/>
  <c r="H1059" i="1" s="1"/>
  <c r="G1058" i="1"/>
  <c r="D1058" i="1"/>
  <c r="H1058" i="1" s="1"/>
  <c r="C1058" i="1"/>
  <c r="D1057" i="1"/>
  <c r="C1057" i="1"/>
  <c r="H1057" i="1" s="1"/>
  <c r="G1056" i="1"/>
  <c r="D1056" i="1"/>
  <c r="H1056" i="1" s="1"/>
  <c r="C1056" i="1"/>
  <c r="H1055" i="1"/>
  <c r="G1055" i="1"/>
  <c r="D1055" i="1"/>
  <c r="C1055" i="1"/>
  <c r="G1054" i="1"/>
  <c r="D1054" i="1"/>
  <c r="H1054" i="1" s="1"/>
  <c r="C1054" i="1"/>
  <c r="H1053" i="1"/>
  <c r="G1053" i="1"/>
  <c r="D1053" i="1"/>
  <c r="C1053" i="1"/>
  <c r="G1052" i="1"/>
  <c r="D1052" i="1"/>
  <c r="H1052" i="1" s="1"/>
  <c r="C1052" i="1"/>
  <c r="H1051" i="1"/>
  <c r="G1051" i="1"/>
  <c r="D1051" i="1"/>
  <c r="C1051" i="1"/>
  <c r="G1050" i="1"/>
  <c r="D1050" i="1"/>
  <c r="H1050" i="1" s="1"/>
  <c r="C1050" i="1"/>
  <c r="H1049" i="1"/>
  <c r="G1049" i="1"/>
  <c r="D1049" i="1"/>
  <c r="C1049" i="1"/>
  <c r="G1048" i="1"/>
  <c r="D1048" i="1"/>
  <c r="H1048" i="1" s="1"/>
  <c r="C1048" i="1"/>
  <c r="H1047" i="1"/>
  <c r="G1047" i="1"/>
  <c r="D1047" i="1"/>
  <c r="C1047" i="1"/>
  <c r="G1046" i="1"/>
  <c r="D1046" i="1"/>
  <c r="H1046" i="1" s="1"/>
  <c r="C1046" i="1"/>
  <c r="H1045" i="1"/>
  <c r="G1045" i="1"/>
  <c r="D1045" i="1"/>
  <c r="C1045" i="1"/>
  <c r="G1044" i="1"/>
  <c r="D1044" i="1"/>
  <c r="H1044" i="1" s="1"/>
  <c r="C1044" i="1"/>
  <c r="H1043" i="1"/>
  <c r="D1043" i="1"/>
  <c r="C1043" i="1"/>
  <c r="G1042" i="1"/>
  <c r="D1042" i="1"/>
  <c r="H1042" i="1" s="1"/>
  <c r="C1042" i="1"/>
  <c r="H1041" i="1"/>
  <c r="G1041" i="1"/>
  <c r="D1041" i="1"/>
  <c r="C1041" i="1"/>
  <c r="D1040" i="1"/>
  <c r="C1040" i="1"/>
  <c r="G1040" i="1" s="1"/>
  <c r="H1039" i="1"/>
  <c r="G1039" i="1"/>
  <c r="D1039" i="1"/>
  <c r="C1039" i="1"/>
  <c r="G1038" i="1"/>
  <c r="D1038" i="1"/>
  <c r="H1038" i="1" s="1"/>
  <c r="C1038" i="1"/>
  <c r="H1037" i="1"/>
  <c r="G1037" i="1"/>
  <c r="D1037" i="1"/>
  <c r="C1037" i="1"/>
  <c r="G1036" i="1"/>
  <c r="D1036" i="1"/>
  <c r="H1036" i="1" s="1"/>
  <c r="C1036" i="1"/>
  <c r="H1035" i="1"/>
  <c r="G1035" i="1"/>
  <c r="D1035" i="1"/>
  <c r="C1035" i="1"/>
  <c r="G1034" i="1"/>
  <c r="D1034" i="1"/>
  <c r="H1034" i="1" s="1"/>
  <c r="C1034" i="1"/>
  <c r="D1033" i="1"/>
  <c r="G1033" i="1" s="1"/>
  <c r="C1033" i="1"/>
  <c r="H1033" i="1" s="1"/>
  <c r="G1032" i="1"/>
  <c r="D1032" i="1"/>
  <c r="H1032" i="1" s="1"/>
  <c r="C1032" i="1"/>
  <c r="D1031" i="1"/>
  <c r="C1031" i="1"/>
  <c r="H1031" i="1" s="1"/>
  <c r="G1030" i="1"/>
  <c r="D1030" i="1"/>
  <c r="H1030" i="1" s="1"/>
  <c r="C1030" i="1"/>
  <c r="H1029" i="1"/>
  <c r="G1029" i="1"/>
  <c r="D1029" i="1"/>
  <c r="C1029" i="1"/>
  <c r="G1028" i="1"/>
  <c r="D1028" i="1"/>
  <c r="H1028" i="1" s="1"/>
  <c r="C1028" i="1"/>
  <c r="D1027" i="1"/>
  <c r="H1027" i="1" s="1"/>
  <c r="C1027" i="1"/>
  <c r="D1026" i="1"/>
  <c r="C1026" i="1"/>
  <c r="H1025" i="1"/>
  <c r="D1025" i="1"/>
  <c r="G1025" i="1" s="1"/>
  <c r="C1025" i="1"/>
  <c r="D1024" i="1"/>
  <c r="C1024" i="1"/>
  <c r="H1023" i="1"/>
  <c r="G1023" i="1"/>
  <c r="D1023" i="1"/>
  <c r="C1023" i="1"/>
  <c r="G1022" i="1"/>
  <c r="D1022" i="1"/>
  <c r="H1022" i="1" s="1"/>
  <c r="C1022" i="1"/>
  <c r="H1021" i="1"/>
  <c r="G1021" i="1"/>
  <c r="D1021" i="1"/>
  <c r="C1021" i="1"/>
  <c r="G1020" i="1"/>
  <c r="D1020" i="1"/>
  <c r="H1020" i="1" s="1"/>
  <c r="C1020" i="1"/>
  <c r="H1019" i="1"/>
  <c r="G1019" i="1"/>
  <c r="D1019" i="1"/>
  <c r="C1019" i="1"/>
  <c r="G1018" i="1"/>
  <c r="D1018" i="1"/>
  <c r="H1018" i="1" s="1"/>
  <c r="C1018" i="1"/>
  <c r="D1016" i="1"/>
  <c r="C1016" i="1"/>
  <c r="H1015" i="1"/>
  <c r="D1015" i="1"/>
  <c r="G1015" i="1" s="1"/>
  <c r="C1015" i="1"/>
  <c r="D1014" i="1"/>
  <c r="C1014" i="1"/>
  <c r="H1013"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D1005" i="1"/>
  <c r="C1005" i="1"/>
  <c r="H1004" i="1"/>
  <c r="D1004" i="1"/>
  <c r="G1004" i="1" s="1"/>
  <c r="C1004" i="1"/>
  <c r="H1003" i="1"/>
  <c r="D1003" i="1"/>
  <c r="G1003" i="1" s="1"/>
  <c r="C1003" i="1"/>
  <c r="H1002" i="1"/>
  <c r="D1002" i="1"/>
  <c r="G1002" i="1" s="1"/>
  <c r="C1002" i="1"/>
  <c r="H1001" i="1"/>
  <c r="D1001" i="1"/>
  <c r="G1001" i="1" s="1"/>
  <c r="C1001" i="1"/>
  <c r="H1000" i="1"/>
  <c r="D1000" i="1"/>
  <c r="G1000" i="1" s="1"/>
  <c r="C1000" i="1"/>
  <c r="D999" i="1"/>
  <c r="G999" i="1" s="1"/>
  <c r="C999" i="1"/>
  <c r="H998" i="1"/>
  <c r="D998" i="1"/>
  <c r="G998" i="1" s="1"/>
  <c r="C998" i="1"/>
  <c r="D997" i="1"/>
  <c r="C997" i="1"/>
  <c r="H996" i="1"/>
  <c r="D996" i="1"/>
  <c r="G996" i="1" s="1"/>
  <c r="C996" i="1"/>
  <c r="H995" i="1"/>
  <c r="D995" i="1"/>
  <c r="G995" i="1" s="1"/>
  <c r="C995" i="1"/>
  <c r="H994" i="1"/>
  <c r="D994" i="1"/>
  <c r="G994" i="1" s="1"/>
  <c r="C994" i="1"/>
  <c r="H993" i="1"/>
  <c r="D993" i="1"/>
  <c r="G993" i="1" s="1"/>
  <c r="C993" i="1"/>
  <c r="H992" i="1"/>
  <c r="D992" i="1"/>
  <c r="G992" i="1" s="1"/>
  <c r="C992" i="1"/>
  <c r="D991" i="1"/>
  <c r="G991" i="1" s="1"/>
  <c r="C991" i="1"/>
  <c r="H990" i="1"/>
  <c r="D990" i="1"/>
  <c r="G990" i="1" s="1"/>
  <c r="C990" i="1"/>
  <c r="D989" i="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D981" i="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D973" i="1"/>
  <c r="C973" i="1"/>
  <c r="H972" i="1"/>
  <c r="D972" i="1"/>
  <c r="G972" i="1" s="1"/>
  <c r="C972" i="1"/>
  <c r="H971" i="1"/>
  <c r="D971" i="1"/>
  <c r="G971" i="1" s="1"/>
  <c r="C971" i="1"/>
  <c r="H970" i="1"/>
  <c r="D970" i="1"/>
  <c r="G970" i="1" s="1"/>
  <c r="C970" i="1"/>
  <c r="H969" i="1"/>
  <c r="D969" i="1"/>
  <c r="G969" i="1" s="1"/>
  <c r="C969" i="1"/>
  <c r="H968" i="1"/>
  <c r="D968" i="1"/>
  <c r="G968" i="1" s="1"/>
  <c r="C968" i="1"/>
  <c r="D967" i="1"/>
  <c r="G967" i="1" s="1"/>
  <c r="C967" i="1"/>
  <c r="H966" i="1"/>
  <c r="D966" i="1"/>
  <c r="G966" i="1" s="1"/>
  <c r="C966" i="1"/>
  <c r="D965" i="1"/>
  <c r="C965" i="1"/>
  <c r="H964" i="1"/>
  <c r="D964" i="1"/>
  <c r="G964" i="1" s="1"/>
  <c r="C964" i="1"/>
  <c r="H963" i="1"/>
  <c r="D963" i="1"/>
  <c r="G963" i="1" s="1"/>
  <c r="C963" i="1"/>
  <c r="H962" i="1"/>
  <c r="D962" i="1"/>
  <c r="G962" i="1" s="1"/>
  <c r="C962" i="1"/>
  <c r="H961" i="1"/>
  <c r="D961" i="1"/>
  <c r="G961" i="1" s="1"/>
  <c r="C961" i="1"/>
  <c r="H960" i="1"/>
  <c r="D960" i="1"/>
  <c r="G960" i="1" s="1"/>
  <c r="C960" i="1"/>
  <c r="D959" i="1"/>
  <c r="G959" i="1" s="1"/>
  <c r="C959" i="1"/>
  <c r="H958" i="1"/>
  <c r="D958" i="1"/>
  <c r="G958" i="1" s="1"/>
  <c r="C958" i="1"/>
  <c r="D957" i="1"/>
  <c r="C957" i="1"/>
  <c r="H956" i="1"/>
  <c r="D956" i="1"/>
  <c r="G956" i="1" s="1"/>
  <c r="C956" i="1"/>
  <c r="H955" i="1"/>
  <c r="D955" i="1"/>
  <c r="G955" i="1" s="1"/>
  <c r="C955" i="1"/>
  <c r="H954" i="1"/>
  <c r="D954" i="1"/>
  <c r="G954" i="1" s="1"/>
  <c r="C954" i="1"/>
  <c r="H953" i="1"/>
  <c r="D953" i="1"/>
  <c r="G953" i="1" s="1"/>
  <c r="C953" i="1"/>
  <c r="H952" i="1"/>
  <c r="D952" i="1"/>
  <c r="G952" i="1" s="1"/>
  <c r="C952" i="1"/>
  <c r="D951" i="1"/>
  <c r="G951" i="1" s="1"/>
  <c r="C951" i="1"/>
  <c r="H950" i="1"/>
  <c r="D950" i="1"/>
  <c r="G950" i="1" s="1"/>
  <c r="C950" i="1"/>
  <c r="D949" i="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D941" i="1"/>
  <c r="C941" i="1"/>
  <c r="H940" i="1"/>
  <c r="D940" i="1"/>
  <c r="G940" i="1" s="1"/>
  <c r="C940" i="1"/>
  <c r="H939" i="1"/>
  <c r="D939" i="1"/>
  <c r="G939" i="1" s="1"/>
  <c r="C939" i="1"/>
  <c r="H938" i="1"/>
  <c r="D938" i="1"/>
  <c r="G938" i="1" s="1"/>
  <c r="C938" i="1"/>
  <c r="H937" i="1"/>
  <c r="D937" i="1"/>
  <c r="G937" i="1" s="1"/>
  <c r="C937" i="1"/>
  <c r="H936" i="1"/>
  <c r="D936" i="1"/>
  <c r="G936" i="1" s="1"/>
  <c r="C936" i="1"/>
  <c r="D935" i="1"/>
  <c r="G935" i="1" s="1"/>
  <c r="C935" i="1"/>
  <c r="H934" i="1"/>
  <c r="D934" i="1"/>
  <c r="G934" i="1" s="1"/>
  <c r="C934" i="1"/>
  <c r="D933" i="1"/>
  <c r="C933" i="1"/>
  <c r="H932" i="1"/>
  <c r="D932" i="1"/>
  <c r="G932" i="1" s="1"/>
  <c r="C932" i="1"/>
  <c r="H931" i="1"/>
  <c r="D931" i="1"/>
  <c r="G931" i="1" s="1"/>
  <c r="C931" i="1"/>
  <c r="H930" i="1"/>
  <c r="D930" i="1"/>
  <c r="G930" i="1" s="1"/>
  <c r="C930" i="1"/>
  <c r="H929" i="1"/>
  <c r="D929" i="1"/>
  <c r="G929" i="1" s="1"/>
  <c r="C929" i="1"/>
  <c r="H928" i="1"/>
  <c r="D928" i="1"/>
  <c r="G928" i="1" s="1"/>
  <c r="C928" i="1"/>
  <c r="D927" i="1"/>
  <c r="G927" i="1" s="1"/>
  <c r="C927" i="1"/>
  <c r="H926" i="1"/>
  <c r="D926" i="1"/>
  <c r="G926" i="1" s="1"/>
  <c r="C926" i="1"/>
  <c r="D925" i="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D917" i="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D909" i="1"/>
  <c r="C909" i="1"/>
  <c r="H908" i="1"/>
  <c r="D908" i="1"/>
  <c r="G908" i="1" s="1"/>
  <c r="C908" i="1"/>
  <c r="H907" i="1"/>
  <c r="D907" i="1"/>
  <c r="G907" i="1" s="1"/>
  <c r="C907" i="1"/>
  <c r="H906" i="1"/>
  <c r="D906" i="1"/>
  <c r="G906" i="1" s="1"/>
  <c r="C906" i="1"/>
  <c r="H905" i="1"/>
  <c r="D905" i="1"/>
  <c r="G905" i="1" s="1"/>
  <c r="C905" i="1"/>
  <c r="H904" i="1"/>
  <c r="D904" i="1"/>
  <c r="G904" i="1" s="1"/>
  <c r="C904" i="1"/>
  <c r="D903" i="1"/>
  <c r="G903" i="1" s="1"/>
  <c r="C903" i="1"/>
  <c r="H902" i="1"/>
  <c r="D902" i="1"/>
  <c r="G902" i="1" s="1"/>
  <c r="C902" i="1"/>
  <c r="D901" i="1"/>
  <c r="C901" i="1"/>
  <c r="H900" i="1"/>
  <c r="D900" i="1"/>
  <c r="G900" i="1" s="1"/>
  <c r="C900" i="1"/>
  <c r="H899" i="1"/>
  <c r="D899" i="1"/>
  <c r="G899" i="1" s="1"/>
  <c r="C899" i="1"/>
  <c r="H898" i="1"/>
  <c r="D898" i="1"/>
  <c r="G898" i="1" s="1"/>
  <c r="C898" i="1"/>
  <c r="H897" i="1"/>
  <c r="D897" i="1"/>
  <c r="G897" i="1" s="1"/>
  <c r="C897" i="1"/>
  <c r="H896" i="1"/>
  <c r="G896" i="1"/>
  <c r="D896" i="1"/>
  <c r="C896" i="1"/>
  <c r="H895" i="1"/>
  <c r="D895" i="1"/>
  <c r="G895" i="1" s="1"/>
  <c r="C895" i="1"/>
  <c r="H894" i="1"/>
  <c r="G894" i="1"/>
  <c r="D894" i="1"/>
  <c r="C894" i="1"/>
  <c r="D893" i="1"/>
  <c r="G893" i="1" s="1"/>
  <c r="C893" i="1"/>
  <c r="H892" i="1"/>
  <c r="G892" i="1"/>
  <c r="D892" i="1"/>
  <c r="C892" i="1"/>
  <c r="D891" i="1"/>
  <c r="G891" i="1" s="1"/>
  <c r="C891" i="1"/>
  <c r="H890" i="1"/>
  <c r="G890" i="1"/>
  <c r="D890" i="1"/>
  <c r="C890" i="1"/>
  <c r="D889" i="1"/>
  <c r="C889" i="1"/>
  <c r="H888" i="1"/>
  <c r="G888" i="1"/>
  <c r="D888" i="1"/>
  <c r="C888" i="1"/>
  <c r="D887" i="1"/>
  <c r="G887" i="1" s="1"/>
  <c r="C887" i="1"/>
  <c r="H886" i="1"/>
  <c r="G886" i="1"/>
  <c r="D886" i="1"/>
  <c r="C886" i="1"/>
  <c r="H885" i="1"/>
  <c r="D885" i="1"/>
  <c r="G885" i="1" s="1"/>
  <c r="C885" i="1"/>
  <c r="H884" i="1"/>
  <c r="G884" i="1"/>
  <c r="D884" i="1"/>
  <c r="C884" i="1"/>
  <c r="D883" i="1"/>
  <c r="G883" i="1" s="1"/>
  <c r="C883" i="1"/>
  <c r="H882" i="1"/>
  <c r="G882" i="1"/>
  <c r="D882" i="1"/>
  <c r="C882" i="1"/>
  <c r="H881" i="1"/>
  <c r="D881" i="1"/>
  <c r="G881" i="1" s="1"/>
  <c r="C881" i="1"/>
  <c r="H880" i="1"/>
  <c r="G880" i="1"/>
  <c r="D880" i="1"/>
  <c r="C880" i="1"/>
  <c r="H879" i="1"/>
  <c r="D879" i="1"/>
  <c r="G879" i="1" s="1"/>
  <c r="C879" i="1"/>
  <c r="H878" i="1"/>
  <c r="G878" i="1"/>
  <c r="D878" i="1"/>
  <c r="C878" i="1"/>
  <c r="D877" i="1"/>
  <c r="G877" i="1" s="1"/>
  <c r="C877" i="1"/>
  <c r="H876" i="1"/>
  <c r="G876" i="1"/>
  <c r="D876" i="1"/>
  <c r="C876" i="1"/>
  <c r="D875" i="1"/>
  <c r="G875" i="1" s="1"/>
  <c r="C875" i="1"/>
  <c r="H874" i="1"/>
  <c r="G874" i="1"/>
  <c r="D874" i="1"/>
  <c r="C874" i="1"/>
  <c r="D873" i="1"/>
  <c r="C873" i="1"/>
  <c r="H872" i="1"/>
  <c r="G872" i="1"/>
  <c r="D872" i="1"/>
  <c r="C872" i="1"/>
  <c r="D871" i="1"/>
  <c r="G871" i="1" s="1"/>
  <c r="C871" i="1"/>
  <c r="H870" i="1"/>
  <c r="G870" i="1"/>
  <c r="D870" i="1"/>
  <c r="C870" i="1"/>
  <c r="H869" i="1"/>
  <c r="D869" i="1"/>
  <c r="G869" i="1" s="1"/>
  <c r="C869" i="1"/>
  <c r="H868" i="1"/>
  <c r="G868" i="1"/>
  <c r="D868" i="1"/>
  <c r="C868" i="1"/>
  <c r="D867" i="1"/>
  <c r="G867" i="1" s="1"/>
  <c r="C867" i="1"/>
  <c r="H866" i="1"/>
  <c r="G866" i="1"/>
  <c r="D866" i="1"/>
  <c r="C866" i="1"/>
  <c r="H865" i="1"/>
  <c r="D865" i="1"/>
  <c r="G865" i="1" s="1"/>
  <c r="C865" i="1"/>
  <c r="H864" i="1"/>
  <c r="G864" i="1"/>
  <c r="D864" i="1"/>
  <c r="C864" i="1"/>
  <c r="H863" i="1"/>
  <c r="D863" i="1"/>
  <c r="G863" i="1" s="1"/>
  <c r="C863" i="1"/>
  <c r="H862" i="1"/>
  <c r="G862" i="1"/>
  <c r="D862" i="1"/>
  <c r="C862" i="1"/>
  <c r="H861" i="1"/>
  <c r="D861" i="1"/>
  <c r="G861" i="1" s="1"/>
  <c r="C861" i="1"/>
  <c r="H860" i="1"/>
  <c r="G860" i="1"/>
  <c r="D860" i="1"/>
  <c r="C860" i="1"/>
  <c r="D859" i="1"/>
  <c r="G859" i="1" s="1"/>
  <c r="C859" i="1"/>
  <c r="H858" i="1"/>
  <c r="G858" i="1"/>
  <c r="D858" i="1"/>
  <c r="C858" i="1"/>
  <c r="D857" i="1"/>
  <c r="C857" i="1"/>
  <c r="H856" i="1"/>
  <c r="G856" i="1"/>
  <c r="D856" i="1"/>
  <c r="C856" i="1"/>
  <c r="D855" i="1"/>
  <c r="G855" i="1" s="1"/>
  <c r="C855" i="1"/>
  <c r="H854" i="1"/>
  <c r="G854" i="1"/>
  <c r="D854" i="1"/>
  <c r="C854" i="1"/>
  <c r="H853" i="1"/>
  <c r="D853" i="1"/>
  <c r="G853" i="1" s="1"/>
  <c r="C853" i="1"/>
  <c r="H852" i="1"/>
  <c r="G852" i="1"/>
  <c r="D852" i="1"/>
  <c r="C852" i="1"/>
  <c r="D851" i="1"/>
  <c r="G851" i="1" s="1"/>
  <c r="C851" i="1"/>
  <c r="H850" i="1"/>
  <c r="G850" i="1"/>
  <c r="D850" i="1"/>
  <c r="C850" i="1"/>
  <c r="H849" i="1"/>
  <c r="D849" i="1"/>
  <c r="G849" i="1" s="1"/>
  <c r="C849" i="1"/>
  <c r="H848" i="1"/>
  <c r="G848" i="1"/>
  <c r="D848" i="1"/>
  <c r="C848" i="1"/>
  <c r="H847" i="1"/>
  <c r="D847" i="1"/>
  <c r="G847" i="1" s="1"/>
  <c r="C847" i="1"/>
  <c r="H846" i="1"/>
  <c r="G846" i="1"/>
  <c r="D846" i="1"/>
  <c r="C846" i="1"/>
  <c r="D845" i="1"/>
  <c r="G845" i="1" s="1"/>
  <c r="C845" i="1"/>
  <c r="H844" i="1"/>
  <c r="G844" i="1"/>
  <c r="D844" i="1"/>
  <c r="C844" i="1"/>
  <c r="H843" i="1"/>
  <c r="D843" i="1"/>
  <c r="G843" i="1" s="1"/>
  <c r="C843" i="1"/>
  <c r="H842" i="1"/>
  <c r="G842" i="1"/>
  <c r="D842" i="1"/>
  <c r="C842" i="1"/>
  <c r="D841" i="1"/>
  <c r="C841" i="1"/>
  <c r="H840" i="1"/>
  <c r="G840" i="1"/>
  <c r="D840" i="1"/>
  <c r="C840" i="1"/>
  <c r="D839" i="1"/>
  <c r="G839" i="1" s="1"/>
  <c r="C839" i="1"/>
  <c r="H838" i="1"/>
  <c r="G838" i="1"/>
  <c r="D838" i="1"/>
  <c r="C838" i="1"/>
  <c r="H837" i="1"/>
  <c r="D837" i="1"/>
  <c r="G837" i="1" s="1"/>
  <c r="C837" i="1"/>
  <c r="H836" i="1"/>
  <c r="G836" i="1"/>
  <c r="D836" i="1"/>
  <c r="C836" i="1"/>
  <c r="D835" i="1"/>
  <c r="G835" i="1" s="1"/>
  <c r="C835" i="1"/>
  <c r="H834" i="1"/>
  <c r="G834" i="1"/>
  <c r="D834" i="1"/>
  <c r="C834" i="1"/>
  <c r="H833" i="1"/>
  <c r="D833" i="1"/>
  <c r="G833" i="1" s="1"/>
  <c r="C833" i="1"/>
  <c r="H832" i="1"/>
  <c r="G832" i="1"/>
  <c r="D832" i="1"/>
  <c r="C832" i="1"/>
  <c r="H831" i="1"/>
  <c r="D831" i="1"/>
  <c r="G831" i="1" s="1"/>
  <c r="C831" i="1"/>
  <c r="H830" i="1"/>
  <c r="G830" i="1"/>
  <c r="D830" i="1"/>
  <c r="C830" i="1"/>
  <c r="D829" i="1"/>
  <c r="G829" i="1" s="1"/>
  <c r="C829" i="1"/>
  <c r="H828" i="1"/>
  <c r="G828" i="1"/>
  <c r="D828" i="1"/>
  <c r="C828" i="1"/>
  <c r="H827" i="1"/>
  <c r="D827" i="1"/>
  <c r="G827" i="1" s="1"/>
  <c r="C827" i="1"/>
  <c r="H826" i="1"/>
  <c r="G826" i="1"/>
  <c r="D826" i="1"/>
  <c r="C826" i="1"/>
  <c r="D825" i="1"/>
  <c r="C825" i="1"/>
  <c r="H824" i="1"/>
  <c r="G824" i="1"/>
  <c r="D824" i="1"/>
  <c r="C824" i="1"/>
  <c r="D823" i="1"/>
  <c r="G823" i="1" s="1"/>
  <c r="C823" i="1"/>
  <c r="H822" i="1"/>
  <c r="G822" i="1"/>
  <c r="D822" i="1"/>
  <c r="C822" i="1"/>
  <c r="H821" i="1"/>
  <c r="D821" i="1"/>
  <c r="G821" i="1" s="1"/>
  <c r="C821" i="1"/>
  <c r="H820" i="1"/>
  <c r="G820" i="1"/>
  <c r="D820" i="1"/>
  <c r="C820" i="1"/>
  <c r="D819" i="1"/>
  <c r="G819" i="1" s="1"/>
  <c r="C819" i="1"/>
  <c r="H818" i="1"/>
  <c r="G818" i="1"/>
  <c r="D818" i="1"/>
  <c r="C818" i="1"/>
  <c r="H817" i="1"/>
  <c r="D817" i="1"/>
  <c r="G817" i="1" s="1"/>
  <c r="C817" i="1"/>
  <c r="H816" i="1"/>
  <c r="G816" i="1"/>
  <c r="D816" i="1"/>
  <c r="C816" i="1"/>
  <c r="H815" i="1"/>
  <c r="D815" i="1"/>
  <c r="G815" i="1" s="1"/>
  <c r="C815" i="1"/>
  <c r="H814" i="1"/>
  <c r="G814" i="1"/>
  <c r="D814" i="1"/>
  <c r="C814" i="1"/>
  <c r="D813" i="1"/>
  <c r="G813" i="1" s="1"/>
  <c r="C813" i="1"/>
  <c r="H812" i="1"/>
  <c r="G812" i="1"/>
  <c r="D812" i="1"/>
  <c r="C812" i="1"/>
  <c r="D811" i="1"/>
  <c r="G811" i="1" s="1"/>
  <c r="C811" i="1"/>
  <c r="H810" i="1"/>
  <c r="G810" i="1"/>
  <c r="D810" i="1"/>
  <c r="C810" i="1"/>
  <c r="D809" i="1"/>
  <c r="C809" i="1"/>
  <c r="H808" i="1"/>
  <c r="G808" i="1"/>
  <c r="D808" i="1"/>
  <c r="C808" i="1"/>
  <c r="D807" i="1"/>
  <c r="G807" i="1" s="1"/>
  <c r="C807" i="1"/>
  <c r="H806" i="1"/>
  <c r="G806" i="1"/>
  <c r="D806" i="1"/>
  <c r="C806" i="1"/>
  <c r="H805" i="1"/>
  <c r="D805" i="1"/>
  <c r="G805" i="1" s="1"/>
  <c r="C805" i="1"/>
  <c r="H804" i="1"/>
  <c r="G804" i="1"/>
  <c r="D804" i="1"/>
  <c r="C804" i="1"/>
  <c r="D803" i="1"/>
  <c r="G803" i="1" s="1"/>
  <c r="C803" i="1"/>
  <c r="H802" i="1"/>
  <c r="G802" i="1"/>
  <c r="D802" i="1"/>
  <c r="C802" i="1"/>
  <c r="H801" i="1"/>
  <c r="D801" i="1"/>
  <c r="G801" i="1" s="1"/>
  <c r="C801" i="1"/>
  <c r="H800" i="1"/>
  <c r="G800" i="1"/>
  <c r="D800" i="1"/>
  <c r="C800" i="1"/>
  <c r="D799" i="1"/>
  <c r="G799" i="1" s="1"/>
  <c r="C799" i="1"/>
  <c r="H798" i="1"/>
  <c r="G798" i="1"/>
  <c r="D798" i="1"/>
  <c r="C798" i="1"/>
  <c r="H797" i="1"/>
  <c r="D797" i="1"/>
  <c r="G797" i="1" s="1"/>
  <c r="C797" i="1"/>
  <c r="H796" i="1"/>
  <c r="G796" i="1"/>
  <c r="D796" i="1"/>
  <c r="C796" i="1"/>
  <c r="D795" i="1"/>
  <c r="G795" i="1" s="1"/>
  <c r="C795" i="1"/>
  <c r="H794" i="1"/>
  <c r="G794" i="1"/>
  <c r="D794" i="1"/>
  <c r="C794" i="1"/>
  <c r="D793" i="1"/>
  <c r="C793" i="1"/>
  <c r="H792" i="1"/>
  <c r="G792" i="1"/>
  <c r="D792" i="1"/>
  <c r="C792" i="1"/>
  <c r="D791" i="1"/>
  <c r="G791" i="1" s="1"/>
  <c r="C791" i="1"/>
  <c r="H790" i="1"/>
  <c r="G790" i="1"/>
  <c r="D790" i="1"/>
  <c r="C790" i="1"/>
  <c r="H789" i="1"/>
  <c r="D789" i="1"/>
  <c r="G789" i="1" s="1"/>
  <c r="C789" i="1"/>
  <c r="H788" i="1"/>
  <c r="G788" i="1"/>
  <c r="D788" i="1"/>
  <c r="C788" i="1"/>
  <c r="D787" i="1"/>
  <c r="G787" i="1" s="1"/>
  <c r="C787" i="1"/>
  <c r="H786" i="1"/>
  <c r="G786" i="1"/>
  <c r="D786" i="1"/>
  <c r="C786" i="1"/>
  <c r="H785" i="1"/>
  <c r="D785" i="1"/>
  <c r="G785" i="1" s="1"/>
  <c r="C785" i="1"/>
  <c r="H784" i="1"/>
  <c r="G784" i="1"/>
  <c r="D784" i="1"/>
  <c r="C784" i="1"/>
  <c r="D783" i="1"/>
  <c r="G783" i="1" s="1"/>
  <c r="C783" i="1"/>
  <c r="H782" i="1"/>
  <c r="G782" i="1"/>
  <c r="D782" i="1"/>
  <c r="C782" i="1"/>
  <c r="H781" i="1"/>
  <c r="D781" i="1"/>
  <c r="G781" i="1" s="1"/>
  <c r="C781" i="1"/>
  <c r="H780" i="1"/>
  <c r="G780" i="1"/>
  <c r="D780" i="1"/>
  <c r="C780" i="1"/>
  <c r="H779" i="1"/>
  <c r="D779" i="1"/>
  <c r="G779" i="1" s="1"/>
  <c r="C779" i="1"/>
  <c r="H778" i="1"/>
  <c r="G778" i="1"/>
  <c r="D778" i="1"/>
  <c r="C778" i="1"/>
  <c r="D777" i="1"/>
  <c r="C777" i="1"/>
  <c r="H776" i="1"/>
  <c r="G776" i="1"/>
  <c r="D776" i="1"/>
  <c r="C776" i="1"/>
  <c r="D775" i="1"/>
  <c r="G775" i="1" s="1"/>
  <c r="C775" i="1"/>
  <c r="H774" i="1"/>
  <c r="G774" i="1"/>
  <c r="D774" i="1"/>
  <c r="C774" i="1"/>
  <c r="H773" i="1"/>
  <c r="D773" i="1"/>
  <c r="G773" i="1" s="1"/>
  <c r="C773" i="1"/>
  <c r="H772" i="1"/>
  <c r="G772" i="1"/>
  <c r="D772" i="1"/>
  <c r="C772" i="1"/>
  <c r="D771" i="1"/>
  <c r="G771" i="1" s="1"/>
  <c r="C771" i="1"/>
  <c r="H770" i="1"/>
  <c r="G770" i="1"/>
  <c r="D770" i="1"/>
  <c r="C770" i="1"/>
  <c r="H769" i="1"/>
  <c r="D769" i="1"/>
  <c r="G769" i="1" s="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G729"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H646" i="1"/>
  <c r="D646" i="1"/>
  <c r="G646" i="1" s="1"/>
  <c r="C646" i="1"/>
  <c r="H645" i="1"/>
  <c r="G645" i="1"/>
  <c r="D645" i="1"/>
  <c r="C645" i="1"/>
  <c r="H636" i="1"/>
  <c r="D636" i="1"/>
  <c r="G636" i="1" s="1"/>
  <c r="C636" i="1"/>
  <c r="H635" i="1"/>
  <c r="G635" i="1"/>
  <c r="D635" i="1"/>
  <c r="C635" i="1"/>
  <c r="H632" i="1"/>
  <c r="G632" i="1"/>
  <c r="D632" i="1"/>
  <c r="C632" i="1"/>
  <c r="D631" i="1"/>
  <c r="G631" i="1" s="1"/>
  <c r="C631" i="1"/>
  <c r="H630" i="1"/>
  <c r="G630" i="1"/>
  <c r="D630" i="1"/>
  <c r="C630" i="1"/>
  <c r="H629" i="1"/>
  <c r="D629" i="1"/>
  <c r="G629" i="1" s="1"/>
  <c r="C629" i="1"/>
  <c r="H628" i="1"/>
  <c r="G628" i="1"/>
  <c r="D628" i="1"/>
  <c r="C628" i="1"/>
  <c r="D627" i="1"/>
  <c r="G627" i="1" s="1"/>
  <c r="C627" i="1"/>
  <c r="H626" i="1"/>
  <c r="G626" i="1"/>
  <c r="D626" i="1"/>
  <c r="C626" i="1"/>
  <c r="D625" i="1"/>
  <c r="G625" i="1" s="1"/>
  <c r="C625" i="1"/>
  <c r="H624" i="1"/>
  <c r="G624" i="1"/>
  <c r="D624" i="1"/>
  <c r="C624" i="1"/>
  <c r="H623" i="1"/>
  <c r="D623" i="1"/>
  <c r="G623" i="1" s="1"/>
  <c r="C623" i="1"/>
  <c r="H622" i="1"/>
  <c r="G622" i="1"/>
  <c r="D622" i="1"/>
  <c r="C622" i="1"/>
  <c r="H621" i="1"/>
  <c r="D621" i="1"/>
  <c r="G621" i="1" s="1"/>
  <c r="C621" i="1"/>
  <c r="H620" i="1"/>
  <c r="G620" i="1"/>
  <c r="D620" i="1"/>
  <c r="C620" i="1"/>
  <c r="D619" i="1"/>
  <c r="G619" i="1" s="1"/>
  <c r="C619" i="1"/>
  <c r="H618" i="1"/>
  <c r="G618" i="1"/>
  <c r="D618" i="1"/>
  <c r="C618" i="1"/>
  <c r="D617" i="1"/>
  <c r="G617" i="1" s="1"/>
  <c r="C617" i="1"/>
  <c r="H616" i="1"/>
  <c r="G616" i="1"/>
  <c r="D616" i="1"/>
  <c r="C616" i="1"/>
  <c r="D615" i="1"/>
  <c r="G615" i="1" s="1"/>
  <c r="C615" i="1"/>
  <c r="H614" i="1"/>
  <c r="G614" i="1"/>
  <c r="D614" i="1"/>
  <c r="C614" i="1"/>
  <c r="H613" i="1"/>
  <c r="D613" i="1"/>
  <c r="G613" i="1" s="1"/>
  <c r="C613" i="1"/>
  <c r="H612" i="1"/>
  <c r="G612" i="1"/>
  <c r="D612" i="1"/>
  <c r="C612" i="1"/>
  <c r="D611" i="1"/>
  <c r="G611" i="1" s="1"/>
  <c r="C611" i="1"/>
  <c r="H610" i="1"/>
  <c r="G610" i="1"/>
  <c r="D610" i="1"/>
  <c r="C610" i="1"/>
  <c r="D609" i="1"/>
  <c r="G609" i="1" s="1"/>
  <c r="C609" i="1"/>
  <c r="H608" i="1"/>
  <c r="G608" i="1"/>
  <c r="D608" i="1"/>
  <c r="C608" i="1"/>
  <c r="H607" i="1"/>
  <c r="D607" i="1"/>
  <c r="G607" i="1" s="1"/>
  <c r="C607" i="1"/>
  <c r="H606" i="1"/>
  <c r="G606" i="1"/>
  <c r="D606" i="1"/>
  <c r="C606" i="1"/>
  <c r="H605" i="1"/>
  <c r="D605" i="1"/>
  <c r="G605" i="1" s="1"/>
  <c r="C605" i="1"/>
  <c r="H604" i="1"/>
  <c r="G604" i="1"/>
  <c r="D604" i="1"/>
  <c r="C604" i="1"/>
  <c r="D603" i="1"/>
  <c r="G603" i="1" s="1"/>
  <c r="C603" i="1"/>
  <c r="H602" i="1"/>
  <c r="G602" i="1"/>
  <c r="D602" i="1"/>
  <c r="C602" i="1"/>
  <c r="D601" i="1"/>
  <c r="G601" i="1" s="1"/>
  <c r="C601" i="1"/>
  <c r="H600" i="1"/>
  <c r="G600" i="1"/>
  <c r="D600" i="1"/>
  <c r="C600" i="1"/>
  <c r="D599" i="1"/>
  <c r="G599" i="1" s="1"/>
  <c r="C599" i="1"/>
  <c r="H598" i="1"/>
  <c r="G598" i="1"/>
  <c r="D598" i="1"/>
  <c r="C598" i="1"/>
  <c r="H597" i="1"/>
  <c r="D597" i="1"/>
  <c r="G597" i="1" s="1"/>
  <c r="C597" i="1"/>
  <c r="H596" i="1"/>
  <c r="G596" i="1"/>
  <c r="D596" i="1"/>
  <c r="C596" i="1"/>
  <c r="D595" i="1"/>
  <c r="G595" i="1" s="1"/>
  <c r="C595" i="1"/>
  <c r="H594" i="1"/>
  <c r="G594" i="1"/>
  <c r="D594" i="1"/>
  <c r="C594" i="1"/>
  <c r="D593" i="1"/>
  <c r="G593" i="1" s="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D577" i="1"/>
  <c r="G577" i="1" s="1"/>
  <c r="C577" i="1"/>
  <c r="H576" i="1"/>
  <c r="G576" i="1"/>
  <c r="D576" i="1"/>
  <c r="C576" i="1"/>
  <c r="H575" i="1"/>
  <c r="D575" i="1"/>
  <c r="G575" i="1" s="1"/>
  <c r="C575" i="1"/>
  <c r="H574" i="1"/>
  <c r="G574" i="1"/>
  <c r="D574" i="1"/>
  <c r="C574" i="1"/>
  <c r="H573" i="1"/>
  <c r="D573" i="1"/>
  <c r="G573" i="1" s="1"/>
  <c r="C573" i="1"/>
  <c r="H572" i="1"/>
  <c r="G572" i="1"/>
  <c r="D572" i="1"/>
  <c r="C572" i="1"/>
  <c r="H571" i="1"/>
  <c r="D571" i="1"/>
  <c r="G571" i="1" s="1"/>
  <c r="C571" i="1"/>
  <c r="H570" i="1"/>
  <c r="G570" i="1"/>
  <c r="D570" i="1"/>
  <c r="C570" i="1"/>
  <c r="H569" i="1"/>
  <c r="D569" i="1"/>
  <c r="G569" i="1" s="1"/>
  <c r="C569" i="1"/>
  <c r="H568" i="1"/>
  <c r="G568" i="1"/>
  <c r="D568" i="1"/>
  <c r="C568" i="1"/>
  <c r="H567" i="1"/>
  <c r="D567" i="1"/>
  <c r="G567" i="1" s="1"/>
  <c r="C567" i="1"/>
  <c r="H566" i="1"/>
  <c r="G566" i="1"/>
  <c r="D566" i="1"/>
  <c r="C566" i="1"/>
  <c r="H565" i="1"/>
  <c r="D565" i="1"/>
  <c r="G565" i="1" s="1"/>
  <c r="C565" i="1"/>
  <c r="H564" i="1"/>
  <c r="G564" i="1"/>
  <c r="D564" i="1"/>
  <c r="C564" i="1"/>
  <c r="H563" i="1"/>
  <c r="D563" i="1"/>
  <c r="G563" i="1" s="1"/>
  <c r="C563" i="1"/>
  <c r="H562" i="1"/>
  <c r="G562" i="1"/>
  <c r="D562" i="1"/>
  <c r="C562" i="1"/>
  <c r="H561" i="1"/>
  <c r="D561" i="1"/>
  <c r="G561" i="1" s="1"/>
  <c r="C561" i="1"/>
  <c r="H560" i="1"/>
  <c r="G560" i="1"/>
  <c r="D560" i="1"/>
  <c r="C560" i="1"/>
  <c r="H559" i="1"/>
  <c r="D559" i="1"/>
  <c r="G559" i="1" s="1"/>
  <c r="C559" i="1"/>
  <c r="H558" i="1"/>
  <c r="G558" i="1"/>
  <c r="D558" i="1"/>
  <c r="C558" i="1"/>
  <c r="H557" i="1"/>
  <c r="D557" i="1"/>
  <c r="G557" i="1" s="1"/>
  <c r="C557" i="1"/>
  <c r="H556" i="1"/>
  <c r="G556" i="1"/>
  <c r="D556" i="1"/>
  <c r="C556" i="1"/>
  <c r="H555" i="1"/>
  <c r="D555" i="1"/>
  <c r="G555" i="1" s="1"/>
  <c r="C555" i="1"/>
  <c r="H554" i="1"/>
  <c r="G554" i="1"/>
  <c r="D554" i="1"/>
  <c r="C554" i="1"/>
  <c r="H553" i="1"/>
  <c r="D553" i="1"/>
  <c r="G553" i="1" s="1"/>
  <c r="C553" i="1"/>
  <c r="H552" i="1"/>
  <c r="G552" i="1"/>
  <c r="D552" i="1"/>
  <c r="C552" i="1"/>
  <c r="H551" i="1"/>
  <c r="D551" i="1"/>
  <c r="G551" i="1" s="1"/>
  <c r="C551" i="1"/>
  <c r="H550" i="1"/>
  <c r="G550" i="1"/>
  <c r="D550" i="1"/>
  <c r="C550" i="1"/>
  <c r="H549" i="1"/>
  <c r="D549" i="1"/>
  <c r="G549" i="1" s="1"/>
  <c r="C549" i="1"/>
  <c r="H548" i="1"/>
  <c r="G548" i="1"/>
  <c r="D548" i="1"/>
  <c r="C548" i="1"/>
  <c r="H547" i="1"/>
  <c r="D547" i="1"/>
  <c r="G547" i="1" s="1"/>
  <c r="C547" i="1"/>
  <c r="H546" i="1"/>
  <c r="G546" i="1"/>
  <c r="D546" i="1"/>
  <c r="C546" i="1"/>
  <c r="H545" i="1"/>
  <c r="D545" i="1"/>
  <c r="G545" i="1" s="1"/>
  <c r="C545" i="1"/>
  <c r="H544" i="1"/>
  <c r="G544" i="1"/>
  <c r="D544" i="1"/>
  <c r="C544" i="1"/>
  <c r="H543" i="1"/>
  <c r="D543" i="1"/>
  <c r="G543" i="1" s="1"/>
  <c r="C543" i="1"/>
  <c r="H542" i="1"/>
  <c r="G542" i="1"/>
  <c r="D542" i="1"/>
  <c r="C542" i="1"/>
  <c r="H541" i="1"/>
  <c r="D541" i="1"/>
  <c r="G541" i="1" s="1"/>
  <c r="C541" i="1"/>
  <c r="H540" i="1"/>
  <c r="G540" i="1"/>
  <c r="D540" i="1"/>
  <c r="C540" i="1"/>
  <c r="H539" i="1"/>
  <c r="D539" i="1"/>
  <c r="G539" i="1" s="1"/>
  <c r="C539" i="1"/>
  <c r="H538" i="1"/>
  <c r="G538" i="1"/>
  <c r="D538" i="1"/>
  <c r="C538" i="1"/>
  <c r="H537" i="1"/>
  <c r="D537" i="1"/>
  <c r="G537" i="1" s="1"/>
  <c r="C537" i="1"/>
  <c r="H536" i="1"/>
  <c r="G536" i="1"/>
  <c r="D536" i="1"/>
  <c r="C536" i="1"/>
  <c r="H535" i="1"/>
  <c r="D535" i="1"/>
  <c r="G535" i="1" s="1"/>
  <c r="C535" i="1"/>
  <c r="H534" i="1"/>
  <c r="G534" i="1"/>
  <c r="D534" i="1"/>
  <c r="C534" i="1"/>
  <c r="H533" i="1"/>
  <c r="D533" i="1"/>
  <c r="G533" i="1" s="1"/>
  <c r="C533" i="1"/>
  <c r="H532" i="1"/>
  <c r="G532" i="1"/>
  <c r="D532" i="1"/>
  <c r="C532" i="1"/>
  <c r="H531" i="1"/>
  <c r="D531" i="1"/>
  <c r="G531" i="1" s="1"/>
  <c r="C531" i="1"/>
  <c r="D530" i="1"/>
  <c r="H528" i="1"/>
  <c r="G528" i="1"/>
  <c r="D528" i="1"/>
  <c r="C528" i="1"/>
  <c r="D527" i="1"/>
  <c r="H527" i="1" s="1"/>
  <c r="C527" i="1"/>
  <c r="H526" i="1"/>
  <c r="G526" i="1"/>
  <c r="D526" i="1"/>
  <c r="C526" i="1"/>
  <c r="D525" i="1"/>
  <c r="H525" i="1" s="1"/>
  <c r="C525" i="1"/>
  <c r="H524" i="1"/>
  <c r="G524" i="1"/>
  <c r="D524" i="1"/>
  <c r="C524" i="1"/>
  <c r="D523" i="1"/>
  <c r="H523" i="1" s="1"/>
  <c r="C523" i="1"/>
  <c r="H522" i="1"/>
  <c r="G522" i="1"/>
  <c r="D522" i="1"/>
  <c r="C522" i="1"/>
  <c r="D521" i="1"/>
  <c r="H521" i="1" s="1"/>
  <c r="C521" i="1"/>
  <c r="H520" i="1"/>
  <c r="G520" i="1"/>
  <c r="D520" i="1"/>
  <c r="C520" i="1"/>
  <c r="D519" i="1"/>
  <c r="H519" i="1" s="1"/>
  <c r="C519" i="1"/>
  <c r="H518" i="1"/>
  <c r="G518" i="1"/>
  <c r="D518" i="1"/>
  <c r="C518" i="1"/>
  <c r="D517" i="1"/>
  <c r="H517" i="1" s="1"/>
  <c r="C517" i="1"/>
  <c r="D516" i="1"/>
  <c r="D515" i="1"/>
  <c r="G515" i="1" s="1"/>
  <c r="C515" i="1"/>
  <c r="H514" i="1"/>
  <c r="G514" i="1"/>
  <c r="D514" i="1"/>
  <c r="C514" i="1"/>
  <c r="D513" i="1"/>
  <c r="G513" i="1" s="1"/>
  <c r="C513" i="1"/>
  <c r="H512" i="1"/>
  <c r="G512" i="1"/>
  <c r="D512" i="1"/>
  <c r="C512" i="1"/>
  <c r="H511" i="1"/>
  <c r="D511" i="1"/>
  <c r="G511" i="1" s="1"/>
  <c r="C511" i="1"/>
  <c r="H510" i="1"/>
  <c r="G510" i="1"/>
  <c r="D510" i="1"/>
  <c r="C510" i="1"/>
  <c r="D509" i="1"/>
  <c r="G509" i="1" s="1"/>
  <c r="C509" i="1"/>
  <c r="H508" i="1"/>
  <c r="G508" i="1"/>
  <c r="D508" i="1"/>
  <c r="C508" i="1"/>
  <c r="D507" i="1"/>
  <c r="G507" i="1" s="1"/>
  <c r="C507" i="1"/>
  <c r="H506" i="1"/>
  <c r="G506" i="1"/>
  <c r="D506" i="1"/>
  <c r="C506" i="1"/>
  <c r="H505" i="1"/>
  <c r="D505" i="1"/>
  <c r="G505" i="1" s="1"/>
  <c r="C505" i="1"/>
  <c r="H504" i="1"/>
  <c r="G504" i="1"/>
  <c r="D504" i="1"/>
  <c r="C504" i="1"/>
  <c r="H503" i="1"/>
  <c r="D503" i="1"/>
  <c r="G503" i="1" s="1"/>
  <c r="C503" i="1"/>
  <c r="H502" i="1"/>
  <c r="G502" i="1"/>
  <c r="D502" i="1"/>
  <c r="C502" i="1"/>
  <c r="D501" i="1"/>
  <c r="G501" i="1" s="1"/>
  <c r="C501" i="1"/>
  <c r="H500" i="1"/>
  <c r="G500" i="1"/>
  <c r="D500" i="1"/>
  <c r="C500" i="1"/>
  <c r="D499" i="1"/>
  <c r="G499" i="1" s="1"/>
  <c r="C499" i="1"/>
  <c r="H498" i="1"/>
  <c r="G498" i="1"/>
  <c r="D498" i="1"/>
  <c r="C498" i="1"/>
  <c r="D497" i="1"/>
  <c r="G497" i="1" s="1"/>
  <c r="C497" i="1"/>
  <c r="H496" i="1"/>
  <c r="G496" i="1"/>
  <c r="D496" i="1"/>
  <c r="C496" i="1"/>
  <c r="H495" i="1"/>
  <c r="D495" i="1"/>
  <c r="G495" i="1" s="1"/>
  <c r="C495" i="1"/>
  <c r="H494" i="1"/>
  <c r="G494" i="1"/>
  <c r="D494" i="1"/>
  <c r="C494" i="1"/>
  <c r="D493" i="1"/>
  <c r="G493" i="1" s="1"/>
  <c r="C493" i="1"/>
  <c r="H492" i="1"/>
  <c r="G492" i="1"/>
  <c r="D492" i="1"/>
  <c r="C492" i="1"/>
  <c r="D491" i="1"/>
  <c r="G491" i="1" s="1"/>
  <c r="C491" i="1"/>
  <c r="H490" i="1"/>
  <c r="G490" i="1"/>
  <c r="D490" i="1"/>
  <c r="C490" i="1"/>
  <c r="H489" i="1"/>
  <c r="D489" i="1"/>
  <c r="G489" i="1" s="1"/>
  <c r="C489" i="1"/>
  <c r="H488" i="1"/>
  <c r="G488" i="1"/>
  <c r="D488" i="1"/>
  <c r="C488" i="1"/>
  <c r="H487" i="1"/>
  <c r="D487" i="1"/>
  <c r="G487" i="1" s="1"/>
  <c r="C487" i="1"/>
  <c r="H486" i="1"/>
  <c r="G486" i="1"/>
  <c r="D486" i="1"/>
  <c r="C486" i="1"/>
  <c r="D485" i="1"/>
  <c r="H484" i="1"/>
  <c r="G484" i="1"/>
  <c r="D484" i="1"/>
  <c r="C484" i="1"/>
  <c r="G483" i="1"/>
  <c r="D483" i="1"/>
  <c r="H483" i="1" s="1"/>
  <c r="C483" i="1"/>
  <c r="H482" i="1"/>
  <c r="G482" i="1"/>
  <c r="D482" i="1"/>
  <c r="C482" i="1"/>
  <c r="G481" i="1"/>
  <c r="D481" i="1"/>
  <c r="H481" i="1" s="1"/>
  <c r="C481" i="1"/>
  <c r="H480" i="1"/>
  <c r="G480" i="1"/>
  <c r="D480" i="1"/>
  <c r="C480" i="1"/>
  <c r="G479" i="1"/>
  <c r="D479" i="1"/>
  <c r="H479" i="1" s="1"/>
  <c r="C479" i="1"/>
  <c r="H478" i="1"/>
  <c r="G478" i="1"/>
  <c r="D478" i="1"/>
  <c r="C478" i="1"/>
  <c r="G477" i="1"/>
  <c r="D477" i="1"/>
  <c r="H477" i="1" s="1"/>
  <c r="C477" i="1"/>
  <c r="H476" i="1"/>
  <c r="G476" i="1"/>
  <c r="D476" i="1"/>
  <c r="C476" i="1"/>
  <c r="G475" i="1"/>
  <c r="D475" i="1"/>
  <c r="H475" i="1" s="1"/>
  <c r="C475" i="1"/>
  <c r="H474" i="1"/>
  <c r="G474" i="1"/>
  <c r="D474" i="1"/>
  <c r="C474" i="1"/>
  <c r="D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G422" i="1" s="1"/>
  <c r="C422" i="1"/>
  <c r="D421" i="1"/>
  <c r="G421" i="1" s="1"/>
  <c r="C421" i="1"/>
  <c r="H416" i="1"/>
  <c r="G416" i="1"/>
  <c r="D416" i="1"/>
  <c r="C416" i="1"/>
  <c r="D415" i="1"/>
  <c r="G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1" i="1" s="1"/>
  <c r="C391" i="1"/>
  <c r="H390" i="1"/>
  <c r="G390" i="1"/>
  <c r="D390" i="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D376" i="1"/>
  <c r="H376" i="1" s="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D353" i="1"/>
  <c r="H353" i="1" s="1"/>
  <c r="C353" i="1"/>
  <c r="H352" i="1"/>
  <c r="G352" i="1"/>
  <c r="D352" i="1"/>
  <c r="C352" i="1"/>
  <c r="G351" i="1"/>
  <c r="D351" i="1"/>
  <c r="H351" i="1" s="1"/>
  <c r="C351" i="1"/>
  <c r="H350" i="1"/>
  <c r="G350" i="1"/>
  <c r="D350" i="1"/>
  <c r="C350" i="1"/>
  <c r="D349" i="1"/>
  <c r="H348" i="1"/>
  <c r="G348" i="1"/>
  <c r="D348" i="1"/>
  <c r="C348" i="1"/>
  <c r="H347" i="1"/>
  <c r="D347" i="1"/>
  <c r="G347" i="1" s="1"/>
  <c r="C347" i="1"/>
  <c r="H346" i="1"/>
  <c r="G346" i="1"/>
  <c r="D346" i="1"/>
  <c r="C346" i="1"/>
  <c r="H345" i="1"/>
  <c r="D345" i="1"/>
  <c r="G345" i="1" s="1"/>
  <c r="C345" i="1"/>
  <c r="H344" i="1"/>
  <c r="G344" i="1"/>
  <c r="D344" i="1"/>
  <c r="C344" i="1"/>
  <c r="D343" i="1"/>
  <c r="G343" i="1" s="1"/>
  <c r="C343" i="1"/>
  <c r="H342" i="1"/>
  <c r="G342" i="1"/>
  <c r="D342" i="1"/>
  <c r="C342" i="1"/>
  <c r="D341" i="1"/>
  <c r="G341" i="1" s="1"/>
  <c r="C341" i="1"/>
  <c r="H340" i="1"/>
  <c r="G340" i="1"/>
  <c r="D340" i="1"/>
  <c r="C340" i="1"/>
  <c r="D339" i="1"/>
  <c r="G339" i="1" s="1"/>
  <c r="C339" i="1"/>
  <c r="H338" i="1"/>
  <c r="G338" i="1"/>
  <c r="D338" i="1"/>
  <c r="C338" i="1"/>
  <c r="H337" i="1"/>
  <c r="D337" i="1"/>
  <c r="G337" i="1" s="1"/>
  <c r="C337" i="1"/>
  <c r="H336" i="1"/>
  <c r="G336" i="1"/>
  <c r="D336" i="1"/>
  <c r="C336" i="1"/>
  <c r="H335" i="1"/>
  <c r="D335" i="1"/>
  <c r="G335" i="1" s="1"/>
  <c r="C335" i="1"/>
  <c r="H334" i="1"/>
  <c r="G334" i="1"/>
  <c r="D334" i="1"/>
  <c r="C334" i="1"/>
  <c r="H333" i="1"/>
  <c r="D333" i="1"/>
  <c r="G333" i="1" s="1"/>
  <c r="C333" i="1"/>
  <c r="H332" i="1"/>
  <c r="G332" i="1"/>
  <c r="D332" i="1"/>
  <c r="C332" i="1"/>
  <c r="H331" i="1"/>
  <c r="D331" i="1"/>
  <c r="G331" i="1" s="1"/>
  <c r="C331" i="1"/>
  <c r="H330" i="1"/>
  <c r="G330" i="1"/>
  <c r="D330" i="1"/>
  <c r="C330" i="1"/>
  <c r="H329" i="1"/>
  <c r="D329" i="1"/>
  <c r="G329" i="1" s="1"/>
  <c r="C329" i="1"/>
  <c r="H328" i="1"/>
  <c r="G328" i="1"/>
  <c r="D328" i="1"/>
  <c r="C328" i="1"/>
  <c r="H327" i="1"/>
  <c r="D327" i="1"/>
  <c r="G327" i="1" s="1"/>
  <c r="C327" i="1"/>
  <c r="H326" i="1"/>
  <c r="G326" i="1"/>
  <c r="D326" i="1"/>
  <c r="C326" i="1"/>
  <c r="H325" i="1"/>
  <c r="D325" i="1"/>
  <c r="G325" i="1" s="1"/>
  <c r="C325" i="1"/>
  <c r="H324" i="1"/>
  <c r="G324" i="1"/>
  <c r="D324" i="1"/>
  <c r="C324" i="1"/>
  <c r="H323" i="1"/>
  <c r="D323" i="1"/>
  <c r="G323" i="1" s="1"/>
  <c r="C323" i="1"/>
  <c r="H322" i="1"/>
  <c r="G322" i="1"/>
  <c r="D322" i="1"/>
  <c r="C322" i="1"/>
  <c r="H321" i="1"/>
  <c r="D321" i="1"/>
  <c r="G321" i="1" s="1"/>
  <c r="C321" i="1"/>
  <c r="H320" i="1"/>
  <c r="G320" i="1"/>
  <c r="D320" i="1"/>
  <c r="C320" i="1"/>
  <c r="H319" i="1"/>
  <c r="D319" i="1"/>
  <c r="G319" i="1" s="1"/>
  <c r="C319" i="1"/>
  <c r="H318" i="1"/>
  <c r="G318" i="1"/>
  <c r="D318" i="1"/>
  <c r="C318" i="1"/>
  <c r="H317" i="1"/>
  <c r="D317" i="1"/>
  <c r="G317" i="1" s="1"/>
  <c r="C317" i="1"/>
  <c r="D316" i="1"/>
  <c r="D315" i="1"/>
  <c r="H315" i="1" s="1"/>
  <c r="C315" i="1"/>
  <c r="H314" i="1"/>
  <c r="G314" i="1"/>
  <c r="D314" i="1"/>
  <c r="C314" i="1"/>
  <c r="D313" i="1"/>
  <c r="H313" i="1" s="1"/>
  <c r="C313" i="1"/>
  <c r="H312" i="1"/>
  <c r="G312" i="1"/>
  <c r="D312" i="1"/>
  <c r="C312" i="1"/>
  <c r="G311" i="1"/>
  <c r="D311" i="1"/>
  <c r="H311" i="1" s="1"/>
  <c r="C311" i="1"/>
  <c r="H310" i="1"/>
  <c r="G310" i="1"/>
  <c r="D310" i="1"/>
  <c r="C310" i="1"/>
  <c r="G309" i="1"/>
  <c r="D309" i="1"/>
  <c r="H309" i="1" s="1"/>
  <c r="C309" i="1"/>
  <c r="H308" i="1"/>
  <c r="G308" i="1"/>
  <c r="D308" i="1"/>
  <c r="C308" i="1"/>
  <c r="D307" i="1"/>
  <c r="H307" i="1" s="1"/>
  <c r="C307" i="1"/>
  <c r="H306" i="1"/>
  <c r="G306" i="1"/>
  <c r="D306" i="1"/>
  <c r="C306" i="1"/>
  <c r="D305" i="1"/>
  <c r="H305" i="1" s="1"/>
  <c r="C305" i="1"/>
  <c r="D304" i="1"/>
  <c r="H302" i="1"/>
  <c r="G302" i="1"/>
  <c r="D302" i="1"/>
  <c r="C302" i="1"/>
  <c r="D301" i="1"/>
  <c r="G301" i="1" s="1"/>
  <c r="C301" i="1"/>
  <c r="D300" i="1"/>
  <c r="H300" i="1" s="1"/>
  <c r="C300" i="1"/>
  <c r="D299" i="1"/>
  <c r="G299" i="1" s="1"/>
  <c r="C299" i="1"/>
  <c r="D298" i="1"/>
  <c r="H298" i="1" s="1"/>
  <c r="C298" i="1"/>
  <c r="D294" i="1"/>
  <c r="H294" i="1" s="1"/>
  <c r="C294" i="1"/>
  <c r="D293" i="1"/>
  <c r="H293" i="1" s="1"/>
  <c r="C293" i="1"/>
  <c r="D292" i="1"/>
  <c r="H292" i="1" s="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H270" i="1"/>
  <c r="G270" i="1"/>
  <c r="D270" i="1"/>
  <c r="C270" i="1"/>
  <c r="D269" i="1"/>
  <c r="H269" i="1" s="1"/>
  <c r="C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D225" i="1"/>
  <c r="H225" i="1" s="1"/>
  <c r="C225" i="1"/>
  <c r="H224" i="1"/>
  <c r="G224" i="1"/>
  <c r="D224" i="1"/>
  <c r="C224" i="1"/>
  <c r="D223" i="1"/>
  <c r="H223" i="1" s="1"/>
  <c r="C223" i="1"/>
  <c r="H222" i="1"/>
  <c r="G222" i="1"/>
  <c r="D222" i="1"/>
  <c r="C222" i="1"/>
  <c r="G221" i="1"/>
  <c r="D221" i="1"/>
  <c r="H221" i="1" s="1"/>
  <c r="C221" i="1"/>
  <c r="H220" i="1"/>
  <c r="G220" i="1"/>
  <c r="D220" i="1"/>
  <c r="C220" i="1"/>
  <c r="G219" i="1"/>
  <c r="D219" i="1"/>
  <c r="H219" i="1" s="1"/>
  <c r="C219" i="1"/>
  <c r="D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H197" i="1" s="1"/>
  <c r="C197" i="1"/>
  <c r="H196" i="1"/>
  <c r="G196" i="1"/>
  <c r="D196" i="1"/>
  <c r="C196" i="1"/>
  <c r="H195" i="1"/>
  <c r="G195" i="1"/>
  <c r="D195" i="1"/>
  <c r="C195" i="1"/>
  <c r="D194" i="1"/>
  <c r="H194" i="1" s="1"/>
  <c r="C194" i="1"/>
  <c r="D193" i="1"/>
  <c r="H193" i="1" s="1"/>
  <c r="C193"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H180" i="1"/>
  <c r="D180" i="1"/>
  <c r="G180" i="1" s="1"/>
  <c r="C180" i="1"/>
  <c r="D179" i="1"/>
  <c r="H179" i="1" s="1"/>
  <c r="C179" i="1"/>
  <c r="H178" i="1"/>
  <c r="D178" i="1"/>
  <c r="G178" i="1" s="1"/>
  <c r="C178" i="1"/>
  <c r="H177" i="1"/>
  <c r="G177" i="1"/>
  <c r="D177" i="1"/>
  <c r="C177" i="1"/>
  <c r="H176" i="1"/>
  <c r="D176" i="1"/>
  <c r="G176" i="1" s="1"/>
  <c r="C176" i="1"/>
  <c r="D175" i="1"/>
  <c r="H175" i="1" s="1"/>
  <c r="C175" i="1"/>
  <c r="D174" i="1"/>
  <c r="G174" i="1" s="1"/>
  <c r="C174" i="1"/>
  <c r="H173" i="1"/>
  <c r="G173" i="1"/>
  <c r="D173" i="1"/>
  <c r="C173" i="1"/>
  <c r="H172" i="1"/>
  <c r="G172" i="1"/>
  <c r="D172" i="1"/>
  <c r="C172" i="1"/>
  <c r="D171" i="1"/>
  <c r="H171" i="1" s="1"/>
  <c r="C171" i="1"/>
  <c r="H170" i="1"/>
  <c r="G170" i="1"/>
  <c r="D170" i="1"/>
  <c r="C170" i="1"/>
  <c r="D169" i="1"/>
  <c r="H169" i="1" s="1"/>
  <c r="C169" i="1"/>
  <c r="H168" i="1"/>
  <c r="G168" i="1"/>
  <c r="D168" i="1"/>
  <c r="C168" i="1"/>
  <c r="D167" i="1"/>
  <c r="H167" i="1" s="1"/>
  <c r="C167" i="1"/>
  <c r="C166" i="1"/>
  <c r="D165" i="1"/>
  <c r="H165" i="1" s="1"/>
  <c r="C165" i="1"/>
  <c r="H164" i="1"/>
  <c r="G164" i="1"/>
  <c r="D164" i="1"/>
  <c r="C164" i="1"/>
  <c r="D163" i="1"/>
  <c r="H163" i="1" s="1"/>
  <c r="C163" i="1"/>
  <c r="D162" i="1"/>
  <c r="H162" i="1" s="1"/>
  <c r="C162" i="1"/>
  <c r="C161" i="1"/>
  <c r="D159" i="1"/>
  <c r="G159" i="1" s="1"/>
  <c r="C159" i="1"/>
  <c r="D158" i="1"/>
  <c r="H158" i="1" s="1"/>
  <c r="C158" i="1"/>
  <c r="D157" i="1"/>
  <c r="G157" i="1" s="1"/>
  <c r="C157" i="1"/>
  <c r="D156" i="1"/>
  <c r="H156" i="1" s="1"/>
  <c r="C156" i="1"/>
  <c r="D155" i="1"/>
  <c r="G155" i="1" s="1"/>
  <c r="C155" i="1"/>
  <c r="H154" i="1"/>
  <c r="G154" i="1"/>
  <c r="D154" i="1"/>
  <c r="C154" i="1"/>
  <c r="D153" i="1"/>
  <c r="H153" i="1" s="1"/>
  <c r="C153" i="1"/>
  <c r="H152" i="1"/>
  <c r="G152" i="1"/>
  <c r="D152" i="1"/>
  <c r="C152" i="1"/>
  <c r="D151" i="1"/>
  <c r="G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G132" i="1"/>
  <c r="D132" i="1"/>
  <c r="H132" i="1" s="1"/>
  <c r="C132" i="1"/>
  <c r="D131" i="1"/>
  <c r="H131" i="1" s="1"/>
  <c r="C131" i="1"/>
  <c r="C130" i="1"/>
  <c r="H129" i="1"/>
  <c r="G129" i="1"/>
  <c r="D129" i="1"/>
  <c r="C129" i="1"/>
  <c r="H128" i="1"/>
  <c r="G128" i="1"/>
  <c r="D128" i="1"/>
  <c r="C128" i="1"/>
  <c r="D127" i="1"/>
  <c r="H127" i="1" s="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C108" i="1"/>
  <c r="D107" i="1"/>
  <c r="H107" i="1" s="1"/>
  <c r="C107" i="1"/>
  <c r="H106" i="1"/>
  <c r="G106" i="1"/>
  <c r="D106" i="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D37" i="1"/>
  <c r="H37" i="1" s="1"/>
  <c r="C37" i="1"/>
  <c r="H36" i="1"/>
  <c r="G36" i="1"/>
  <c r="D36" i="1"/>
  <c r="C36" i="1"/>
  <c r="D35" i="1"/>
  <c r="G35" i="1" s="1"/>
  <c r="C35" i="1"/>
  <c r="H34" i="1"/>
  <c r="G34" i="1"/>
  <c r="D34" i="1"/>
  <c r="C34" i="1"/>
  <c r="D33" i="1"/>
  <c r="H33" i="1" s="1"/>
  <c r="C33" i="1"/>
  <c r="H32" i="1"/>
  <c r="G32" i="1"/>
  <c r="D32" i="1"/>
  <c r="C32" i="1"/>
  <c r="D31" i="1"/>
  <c r="H31" i="1" s="1"/>
  <c r="C31" i="1"/>
  <c r="H30" i="1"/>
  <c r="G30" i="1"/>
  <c r="D30" i="1"/>
  <c r="C30" i="1"/>
  <c r="D29" i="1"/>
  <c r="G29" i="1" s="1"/>
  <c r="C29" i="1"/>
  <c r="H28" i="1"/>
  <c r="G28" i="1"/>
  <c r="D28" i="1"/>
  <c r="C28" i="1"/>
  <c r="D27" i="1"/>
  <c r="H27" i="1" s="1"/>
  <c r="C27" i="1"/>
  <c r="H26" i="1"/>
  <c r="G26" i="1"/>
  <c r="D26" i="1"/>
  <c r="C26" i="1"/>
  <c r="D25" i="1"/>
  <c r="G25" i="1" s="1"/>
  <c r="C25" i="1"/>
  <c r="H24" i="1"/>
  <c r="G24" i="1"/>
  <c r="D24" i="1"/>
  <c r="C24" i="1"/>
  <c r="D23" i="1"/>
  <c r="H23" i="1" s="1"/>
  <c r="C23" i="1"/>
  <c r="H22" i="1"/>
  <c r="G22" i="1"/>
  <c r="D22" i="1"/>
  <c r="C22" i="1"/>
  <c r="D21" i="1"/>
  <c r="G21" i="1" s="1"/>
  <c r="C21" i="1"/>
  <c r="H20" i="1"/>
  <c r="G20" i="1"/>
  <c r="D20" i="1"/>
  <c r="C20" i="1"/>
  <c r="D19" i="1"/>
  <c r="H19" i="1" s="1"/>
  <c r="C19" i="1"/>
  <c r="H18" i="1"/>
  <c r="G18" i="1"/>
  <c r="D18" i="1"/>
  <c r="C18" i="1"/>
  <c r="D17" i="1"/>
  <c r="H17" i="1" s="1"/>
  <c r="C17" i="1"/>
  <c r="H16" i="1"/>
  <c r="G16" i="1"/>
  <c r="D16" i="1"/>
  <c r="C16" i="1"/>
  <c r="D15" i="1"/>
  <c r="G15" i="1" s="1"/>
  <c r="C15" i="1"/>
  <c r="H14" i="1"/>
  <c r="G14" i="1"/>
  <c r="D14" i="1"/>
  <c r="C14" i="1"/>
  <c r="D13" i="1"/>
  <c r="H13" i="1" s="1"/>
  <c r="C13" i="1"/>
  <c r="H12" i="1"/>
  <c r="G12" i="1"/>
  <c r="D12" i="1"/>
  <c r="C12" i="1"/>
  <c r="D11" i="1"/>
  <c r="G11" i="1" s="1"/>
  <c r="C11" i="1"/>
  <c r="H10" i="1"/>
  <c r="G10" i="1"/>
  <c r="D10" i="1"/>
  <c r="C10" i="1"/>
  <c r="D9" i="1"/>
  <c r="H9" i="1" s="1"/>
  <c r="C9" i="1"/>
  <c r="H8" i="1"/>
  <c r="G8" i="1"/>
  <c r="D8" i="1"/>
  <c r="C8" i="1"/>
  <c r="D7" i="1"/>
  <c r="H7" i="1" s="1"/>
  <c r="C7" i="1"/>
  <c r="H6" i="1"/>
  <c r="G6" i="1"/>
  <c r="D6" i="1"/>
  <c r="C6" i="1"/>
  <c r="D5" i="1"/>
  <c r="G5" i="1" s="1"/>
  <c r="C5" i="1"/>
  <c r="H4" i="1"/>
  <c r="G4" i="1"/>
  <c r="D4" i="1"/>
  <c r="C4" i="1"/>
  <c r="H1684" i="1" l="1"/>
  <c r="H1682" i="1"/>
  <c r="G1638" i="1"/>
  <c r="D51" i="8"/>
  <c r="C1628" i="1" s="1"/>
  <c r="H1628" i="1" s="1"/>
  <c r="G1630" i="1"/>
  <c r="B296" i="9"/>
  <c r="G1264" i="1"/>
  <c r="H1264" i="1"/>
  <c r="E255" i="5"/>
  <c r="H1261" i="1"/>
  <c r="G1258" i="1"/>
  <c r="H1256" i="1"/>
  <c r="E305" i="9"/>
  <c r="B305" i="9" s="1"/>
  <c r="H1387" i="1"/>
  <c r="H1386" i="1"/>
  <c r="H1384" i="1"/>
  <c r="G1389" i="1"/>
  <c r="G1388" i="1"/>
  <c r="G1384" i="1"/>
  <c r="H1342" i="1"/>
  <c r="H1339" i="1"/>
  <c r="H1340" i="1"/>
  <c r="H1305" i="1"/>
  <c r="G1080" i="1"/>
  <c r="G1542" i="1"/>
  <c r="I1542" i="1" s="1"/>
  <c r="J1542" i="1"/>
  <c r="C1538" i="1"/>
  <c r="H1538" i="1" s="1"/>
  <c r="H33" i="3"/>
  <c r="C1539" i="1"/>
  <c r="H1503" i="1"/>
  <c r="G732" i="1"/>
  <c r="G727" i="1"/>
  <c r="G648" i="1"/>
  <c r="G647" i="1"/>
  <c r="F656" i="4"/>
  <c r="G649" i="1"/>
  <c r="H422" i="1"/>
  <c r="E647" i="4"/>
  <c r="D641" i="1" s="1"/>
  <c r="G391" i="1"/>
  <c r="G388" i="1"/>
  <c r="G381" i="1"/>
  <c r="G376" i="1"/>
  <c r="E373" i="4"/>
  <c r="D368" i="1" s="1"/>
  <c r="H301" i="1"/>
  <c r="G300" i="1"/>
  <c r="H299" i="1"/>
  <c r="G298" i="1"/>
  <c r="G292" i="1"/>
  <c r="G294" i="1"/>
  <c r="G212" i="1"/>
  <c r="G213" i="1"/>
  <c r="G194" i="1"/>
  <c r="G193" i="1"/>
  <c r="H190" i="1"/>
  <c r="H192" i="1"/>
  <c r="F194" i="4"/>
  <c r="F240" i="9"/>
  <c r="B240" i="9" s="1"/>
  <c r="G183" i="1"/>
  <c r="B239" i="9"/>
  <c r="B238" i="9"/>
  <c r="G179" i="1"/>
  <c r="E50" i="9"/>
  <c r="B50" i="9" s="1"/>
  <c r="H174" i="1"/>
  <c r="G175" i="1"/>
  <c r="G171" i="1"/>
  <c r="G169" i="1"/>
  <c r="G166" i="1"/>
  <c r="H166" i="1"/>
  <c r="F170" i="4"/>
  <c r="G167" i="1"/>
  <c r="E164" i="4"/>
  <c r="D160" i="1" s="1"/>
  <c r="G165" i="1"/>
  <c r="G163" i="1"/>
  <c r="E49" i="9"/>
  <c r="B49" i="9" s="1"/>
  <c r="D161" i="1"/>
  <c r="G162" i="1"/>
  <c r="G158" i="1"/>
  <c r="G156" i="1"/>
  <c r="G150" i="1"/>
  <c r="H133" i="1"/>
  <c r="E134" i="4"/>
  <c r="D130" i="1" s="1"/>
  <c r="G131" i="1"/>
  <c r="F134" i="4"/>
  <c r="G127" i="1"/>
  <c r="G122" i="1"/>
  <c r="G124" i="1"/>
  <c r="H78" i="1"/>
  <c r="G78" i="1"/>
  <c r="G79" i="1"/>
  <c r="G81" i="1"/>
  <c r="F83" i="4"/>
  <c r="F82" i="4"/>
  <c r="E311" i="9"/>
  <c r="B311" i="9" s="1"/>
  <c r="E312" i="9"/>
  <c r="B312" i="9" s="1"/>
  <c r="H1681" i="1"/>
  <c r="G1670" i="1"/>
  <c r="H1668" i="1"/>
  <c r="H1665" i="1"/>
  <c r="G1639" i="1"/>
  <c r="H1634" i="1"/>
  <c r="H1633" i="1"/>
  <c r="G1629" i="1"/>
  <c r="G1625" i="1"/>
  <c r="G1623" i="1"/>
  <c r="H1620" i="1"/>
  <c r="G1607" i="1"/>
  <c r="G1606" i="1"/>
  <c r="D25" i="8"/>
  <c r="C1602" i="1" s="1"/>
  <c r="G1601" i="1"/>
  <c r="G1594" i="1"/>
  <c r="G1593" i="1"/>
  <c r="C1583" i="1"/>
  <c r="H1586" i="1"/>
  <c r="C1585" i="1"/>
  <c r="E327" i="9"/>
  <c r="B327" i="9" s="1"/>
  <c r="E36" i="9"/>
  <c r="B36" i="9" s="1"/>
  <c r="E31" i="9"/>
  <c r="B31" i="9" s="1"/>
  <c r="H1371" i="1"/>
  <c r="E307" i="9"/>
  <c r="B307" i="9" s="1"/>
  <c r="G1312" i="1"/>
  <c r="H1278" i="1"/>
  <c r="G1278" i="1"/>
  <c r="G1292" i="1"/>
  <c r="G1266" i="1"/>
  <c r="E304" i="9"/>
  <c r="B304" i="9" s="1"/>
  <c r="D1259" i="1"/>
  <c r="E251" i="5"/>
  <c r="G1260" i="1"/>
  <c r="F256" i="5"/>
  <c r="G1256" i="1"/>
  <c r="H1257" i="1"/>
  <c r="E340" i="9"/>
  <c r="B340" i="9" s="1"/>
  <c r="G1201" i="1"/>
  <c r="G1203" i="1"/>
  <c r="G1200" i="1"/>
  <c r="G1188" i="1"/>
  <c r="E178" i="5"/>
  <c r="D1182" i="1" s="1"/>
  <c r="G1182" i="1" s="1"/>
  <c r="C1185" i="1"/>
  <c r="G1183" i="1"/>
  <c r="G1166" i="1"/>
  <c r="H1092" i="1"/>
  <c r="F71" i="5"/>
  <c r="C1076" i="1"/>
  <c r="G1078" i="1"/>
  <c r="G1072" i="1"/>
  <c r="H1068" i="1"/>
  <c r="G1068" i="1"/>
  <c r="F63" i="5"/>
  <c r="G1060" i="1"/>
  <c r="G1057" i="1"/>
  <c r="H1060" i="1"/>
  <c r="G1059" i="1"/>
  <c r="G1043" i="1"/>
  <c r="H1040" i="1"/>
  <c r="G1031" i="1"/>
  <c r="G1027" i="1"/>
  <c r="G1026" i="1"/>
  <c r="H1026" i="1"/>
  <c r="G1024" i="1"/>
  <c r="E12" i="5"/>
  <c r="D1017" i="1" s="1"/>
  <c r="H1024" i="1"/>
  <c r="G957" i="1"/>
  <c r="H957" i="1"/>
  <c r="H1223" i="1"/>
  <c r="G1223" i="1"/>
  <c r="H1231" i="1"/>
  <c r="G1231" i="1"/>
  <c r="G103" i="1"/>
  <c r="G105" i="1"/>
  <c r="G107" i="1"/>
  <c r="H509" i="1"/>
  <c r="H611" i="1"/>
  <c r="H795" i="1"/>
  <c r="G841" i="1"/>
  <c r="H841" i="1"/>
  <c r="H877" i="1"/>
  <c r="H935" i="1"/>
  <c r="G949" i="1"/>
  <c r="H949" i="1"/>
  <c r="G1297" i="1"/>
  <c r="H1297"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5" i="1"/>
  <c r="G287" i="1"/>
  <c r="G289" i="1"/>
  <c r="G291" i="1"/>
  <c r="G293" i="1"/>
  <c r="G313" i="1"/>
  <c r="H421" i="1"/>
  <c r="H467" i="1"/>
  <c r="G467" i="1"/>
  <c r="H491" i="1"/>
  <c r="H507" i="1"/>
  <c r="G517" i="1"/>
  <c r="G519" i="1"/>
  <c r="G521" i="1"/>
  <c r="G523" i="1"/>
  <c r="G525" i="1"/>
  <c r="G527" i="1"/>
  <c r="H593" i="1"/>
  <c r="H609" i="1"/>
  <c r="H625" i="1"/>
  <c r="H783" i="1"/>
  <c r="G793" i="1"/>
  <c r="H793" i="1"/>
  <c r="H829" i="1"/>
  <c r="H875" i="1"/>
  <c r="H927" i="1"/>
  <c r="G941" i="1"/>
  <c r="H941" i="1"/>
  <c r="H991" i="1"/>
  <c r="G1005" i="1"/>
  <c r="H1005" i="1"/>
  <c r="H1285" i="1"/>
  <c r="H1529" i="1"/>
  <c r="G1529" i="1"/>
  <c r="H461" i="1"/>
  <c r="G461" i="1"/>
  <c r="G889" i="1"/>
  <c r="H889" i="1"/>
  <c r="H1215" i="1"/>
  <c r="G1215" i="1"/>
  <c r="H1239" i="1"/>
  <c r="G1239" i="1"/>
  <c r="H1247" i="1"/>
  <c r="G1247" i="1"/>
  <c r="G315" i="1"/>
  <c r="H423" i="1"/>
  <c r="H493" i="1"/>
  <c r="H595" i="1"/>
  <c r="H627" i="1"/>
  <c r="H999" i="1"/>
  <c r="G873" i="1"/>
  <c r="H873" i="1"/>
  <c r="G933" i="1"/>
  <c r="H933" i="1"/>
  <c r="G997" i="1"/>
  <c r="H997" i="1"/>
  <c r="G1139" i="1"/>
  <c r="H1139" i="1"/>
  <c r="H1457" i="1"/>
  <c r="G1457" i="1"/>
  <c r="G1491" i="1"/>
  <c r="H1505" i="1"/>
  <c r="G1505" i="1"/>
  <c r="G7" i="1"/>
  <c r="G19" i="1"/>
  <c r="G31" i="1"/>
  <c r="H501" i="1"/>
  <c r="G777" i="1"/>
  <c r="H777" i="1"/>
  <c r="H813" i="1"/>
  <c r="H859" i="1"/>
  <c r="H903" i="1"/>
  <c r="G917" i="1"/>
  <c r="H917" i="1"/>
  <c r="H967" i="1"/>
  <c r="G981" i="1"/>
  <c r="H981" i="1"/>
  <c r="H1125" i="1"/>
  <c r="H1269" i="1"/>
  <c r="H1315" i="1"/>
  <c r="G925" i="1"/>
  <c r="H925" i="1"/>
  <c r="G989" i="1"/>
  <c r="H989" i="1"/>
  <c r="H1083" i="1"/>
  <c r="G1083" i="1"/>
  <c r="G1281" i="1"/>
  <c r="H1281" i="1"/>
  <c r="G9" i="1"/>
  <c r="G13" i="1"/>
  <c r="G17" i="1"/>
  <c r="G23" i="1"/>
  <c r="G27" i="1"/>
  <c r="G33" i="1"/>
  <c r="G37" i="1"/>
  <c r="G153" i="1"/>
  <c r="H343" i="1"/>
  <c r="H603" i="1"/>
  <c r="H619" i="1"/>
  <c r="H5" i="1"/>
  <c r="H11" i="1"/>
  <c r="H15" i="1"/>
  <c r="H21" i="1"/>
  <c r="H25" i="1"/>
  <c r="H29" i="1"/>
  <c r="H35" i="1"/>
  <c r="H151" i="1"/>
  <c r="H155" i="1"/>
  <c r="H157" i="1"/>
  <c r="H159" i="1"/>
  <c r="G223" i="1"/>
  <c r="G305" i="1"/>
  <c r="H341" i="1"/>
  <c r="H415" i="1"/>
  <c r="H463" i="1"/>
  <c r="G463" i="1"/>
  <c r="H471" i="1"/>
  <c r="G471" i="1"/>
  <c r="H499" i="1"/>
  <c r="H515" i="1"/>
  <c r="H601" i="1"/>
  <c r="H617" i="1"/>
  <c r="H811" i="1"/>
  <c r="G857" i="1"/>
  <c r="H857" i="1"/>
  <c r="H893" i="1"/>
  <c r="G909" i="1"/>
  <c r="H909" i="1"/>
  <c r="H959" i="1"/>
  <c r="G973" i="1"/>
  <c r="H973" i="1"/>
  <c r="H1014" i="1"/>
  <c r="G1014" i="1"/>
  <c r="H1081" i="1"/>
  <c r="G1081" i="1"/>
  <c r="H1089" i="1"/>
  <c r="G1089" i="1"/>
  <c r="H1267" i="1"/>
  <c r="G1313" i="1"/>
  <c r="H1313" i="1"/>
  <c r="H469" i="1"/>
  <c r="G469" i="1"/>
  <c r="H465" i="1"/>
  <c r="G465" i="1"/>
  <c r="G825" i="1"/>
  <c r="H825" i="1"/>
  <c r="H1091" i="1"/>
  <c r="G1091" i="1"/>
  <c r="H1337" i="1"/>
  <c r="G1337" i="1"/>
  <c r="G225" i="1"/>
  <c r="G307" i="1"/>
  <c r="H339" i="1"/>
  <c r="G353" i="1"/>
  <c r="H497" i="1"/>
  <c r="H513" i="1"/>
  <c r="H599" i="1"/>
  <c r="H615" i="1"/>
  <c r="H631" i="1"/>
  <c r="H799" i="1"/>
  <c r="G809" i="1"/>
  <c r="H809" i="1"/>
  <c r="H845" i="1"/>
  <c r="H891" i="1"/>
  <c r="G901" i="1"/>
  <c r="H901" i="1"/>
  <c r="H951" i="1"/>
  <c r="G965" i="1"/>
  <c r="H965" i="1"/>
  <c r="G1265" i="1"/>
  <c r="H1265" i="1"/>
  <c r="H1301" i="1"/>
  <c r="H1213" i="1"/>
  <c r="G1213" i="1"/>
  <c r="H1221" i="1"/>
  <c r="G1221" i="1"/>
  <c r="H1229" i="1"/>
  <c r="G1229" i="1"/>
  <c r="H1237" i="1"/>
  <c r="G1237" i="1"/>
  <c r="H1245" i="1"/>
  <c r="G1245" i="1"/>
  <c r="H1253" i="1"/>
  <c r="G1253" i="1"/>
  <c r="H775" i="1"/>
  <c r="H791" i="1"/>
  <c r="H807" i="1"/>
  <c r="H823" i="1"/>
  <c r="H839" i="1"/>
  <c r="H855" i="1"/>
  <c r="H871" i="1"/>
  <c r="H887" i="1"/>
  <c r="H1079" i="1"/>
  <c r="G1079" i="1"/>
  <c r="H1087" i="1"/>
  <c r="G1087" i="1"/>
  <c r="H1137" i="1"/>
  <c r="H1263" i="1"/>
  <c r="H1279" i="1"/>
  <c r="H1295" i="1"/>
  <c r="H1311" i="1"/>
  <c r="H1475" i="1"/>
  <c r="G1475" i="1"/>
  <c r="H1672" i="1"/>
  <c r="G1672" i="1"/>
  <c r="H1211" i="1"/>
  <c r="G1211" i="1"/>
  <c r="H1219" i="1"/>
  <c r="G1219" i="1"/>
  <c r="H1227" i="1"/>
  <c r="G1227" i="1"/>
  <c r="H1235" i="1"/>
  <c r="G1235" i="1"/>
  <c r="H1243" i="1"/>
  <c r="G1243" i="1"/>
  <c r="H1251" i="1"/>
  <c r="G1251" i="1"/>
  <c r="H1441" i="1"/>
  <c r="G1441" i="1"/>
  <c r="H771" i="1"/>
  <c r="H787" i="1"/>
  <c r="H803" i="1"/>
  <c r="H819" i="1"/>
  <c r="H835" i="1"/>
  <c r="H851" i="1"/>
  <c r="H867" i="1"/>
  <c r="H883" i="1"/>
  <c r="H1016" i="1"/>
  <c r="G1016" i="1"/>
  <c r="H1077" i="1"/>
  <c r="G1077" i="1"/>
  <c r="H1085" i="1"/>
  <c r="G1085" i="1"/>
  <c r="H1133" i="1"/>
  <c r="H1275" i="1"/>
  <c r="H1291" i="1"/>
  <c r="H1307" i="1"/>
  <c r="H1323" i="1"/>
  <c r="H1341" i="1"/>
  <c r="H1599" i="1"/>
  <c r="G1599" i="1"/>
  <c r="H1664" i="1"/>
  <c r="G1664" i="1"/>
  <c r="D221" i="4"/>
  <c r="F222" i="4"/>
  <c r="C218" i="1"/>
  <c r="H1209" i="1"/>
  <c r="G1209" i="1"/>
  <c r="H1217" i="1"/>
  <c r="G1217" i="1"/>
  <c r="H1225" i="1"/>
  <c r="G1225" i="1"/>
  <c r="H1233" i="1"/>
  <c r="G1233" i="1"/>
  <c r="H1241" i="1"/>
  <c r="G1241" i="1"/>
  <c r="H1249" i="1"/>
  <c r="G1249" i="1"/>
  <c r="H1481" i="1"/>
  <c r="G1481" i="1"/>
  <c r="F208" i="4"/>
  <c r="D202" i="4"/>
  <c r="G1451" i="1"/>
  <c r="H1465" i="1"/>
  <c r="G1465" i="1"/>
  <c r="G1564" i="1"/>
  <c r="I1564" i="1" s="1"/>
  <c r="J1564" i="1"/>
  <c r="J1574" i="1"/>
  <c r="H1574" i="1"/>
  <c r="I1574" i="1" s="1"/>
  <c r="H1600" i="1"/>
  <c r="G1600" i="1"/>
  <c r="H1604" i="1"/>
  <c r="G1604" i="1"/>
  <c r="H1489" i="1"/>
  <c r="G1489" i="1"/>
  <c r="H1513" i="1"/>
  <c r="G1513" i="1"/>
  <c r="H1576" i="1"/>
  <c r="G1576" i="1"/>
  <c r="I1576" i="1" s="1"/>
  <c r="J1576" i="1"/>
  <c r="H1618" i="1"/>
  <c r="G1618" i="1"/>
  <c r="H1656" i="1"/>
  <c r="G1656" i="1"/>
  <c r="G1660" i="1"/>
  <c r="H1660" i="1"/>
  <c r="F426" i="4"/>
  <c r="D647" i="4"/>
  <c r="D466" i="4"/>
  <c r="F467" i="4"/>
  <c r="E535" i="4"/>
  <c r="H1449" i="1"/>
  <c r="G1449" i="1"/>
  <c r="I1543" i="1"/>
  <c r="J1554" i="1"/>
  <c r="H1554" i="1"/>
  <c r="H1588" i="1"/>
  <c r="G1588" i="1"/>
  <c r="H1661" i="1"/>
  <c r="G1661" i="1"/>
  <c r="F327" i="4"/>
  <c r="D321" i="4"/>
  <c r="H1436" i="1"/>
  <c r="G1436" i="1"/>
  <c r="H1473" i="1"/>
  <c r="G1473" i="1"/>
  <c r="H1589" i="1"/>
  <c r="G1589" i="1"/>
  <c r="F492" i="4"/>
  <c r="D491" i="4"/>
  <c r="G1483" i="1"/>
  <c r="H1497" i="1"/>
  <c r="G1497" i="1"/>
  <c r="H1521" i="1"/>
  <c r="G1521" i="1"/>
  <c r="H1549" i="1"/>
  <c r="G1549" i="1"/>
  <c r="I1549" i="1" s="1"/>
  <c r="J1549" i="1"/>
  <c r="G1554" i="1"/>
  <c r="I1554" i="1" s="1"/>
  <c r="I1560" i="1"/>
  <c r="J1568" i="1"/>
  <c r="H1568" i="1"/>
  <c r="I1568" i="1" s="1"/>
  <c r="G1615" i="1"/>
  <c r="H1615" i="1"/>
  <c r="D153" i="4"/>
  <c r="F154" i="4"/>
  <c r="G1438" i="1"/>
  <c r="G1446" i="1"/>
  <c r="G1454" i="1"/>
  <c r="G1462" i="1"/>
  <c r="G1470" i="1"/>
  <c r="G1478" i="1"/>
  <c r="G1486" i="1"/>
  <c r="G1494" i="1"/>
  <c r="G1502" i="1"/>
  <c r="G1518" i="1"/>
  <c r="G1526" i="1"/>
  <c r="G1534" i="1"/>
  <c r="G1545" i="1"/>
  <c r="I1545" i="1" s="1"/>
  <c r="H1545" i="1"/>
  <c r="H1566" i="1"/>
  <c r="G1566" i="1"/>
  <c r="H1584" i="1"/>
  <c r="G1584" i="1"/>
  <c r="H1592" i="1"/>
  <c r="G1592" i="1"/>
  <c r="H1653" i="1"/>
  <c r="G1653" i="1"/>
  <c r="E153" i="4"/>
  <c r="F310" i="4"/>
  <c r="D309" i="4"/>
  <c r="H1438" i="1"/>
  <c r="G1444" i="1"/>
  <c r="H1446" i="1"/>
  <c r="G1452" i="1"/>
  <c r="H1454" i="1"/>
  <c r="G1460" i="1"/>
  <c r="H1462" i="1"/>
  <c r="G1468" i="1"/>
  <c r="H1470" i="1"/>
  <c r="G1476" i="1"/>
  <c r="H1478" i="1"/>
  <c r="G1484" i="1"/>
  <c r="H1486" i="1"/>
  <c r="G1492" i="1"/>
  <c r="H1494" i="1"/>
  <c r="G1500" i="1"/>
  <c r="H1502" i="1"/>
  <c r="G1508" i="1"/>
  <c r="G1516" i="1"/>
  <c r="H1518" i="1"/>
  <c r="G1524" i="1"/>
  <c r="H1526" i="1"/>
  <c r="G1532" i="1"/>
  <c r="H1534" i="1"/>
  <c r="G1540" i="1"/>
  <c r="G1547" i="1"/>
  <c r="G1551" i="1"/>
  <c r="I1551" i="1" s="1"/>
  <c r="G1557" i="1"/>
  <c r="H1561" i="1"/>
  <c r="J1545" i="1"/>
  <c r="H1547" i="1"/>
  <c r="H1551" i="1"/>
  <c r="H1557" i="1"/>
  <c r="J1566" i="1"/>
  <c r="H1570" i="1"/>
  <c r="G1570" i="1"/>
  <c r="H1608" i="1"/>
  <c r="G1608" i="1"/>
  <c r="H1616" i="1"/>
  <c r="G1616" i="1"/>
  <c r="G1442" i="1"/>
  <c r="G1450" i="1"/>
  <c r="G1458" i="1"/>
  <c r="G1466" i="1"/>
  <c r="G1474" i="1"/>
  <c r="G1482" i="1"/>
  <c r="G1490" i="1"/>
  <c r="G1498" i="1"/>
  <c r="G1506" i="1"/>
  <c r="G1514" i="1"/>
  <c r="G1522" i="1"/>
  <c r="G1530" i="1"/>
  <c r="H1553" i="1"/>
  <c r="G1553" i="1"/>
  <c r="G1561" i="1"/>
  <c r="I1561" i="1" s="1"/>
  <c r="J1567" i="1"/>
  <c r="G1567" i="1"/>
  <c r="I1567" i="1" s="1"/>
  <c r="H1605" i="1"/>
  <c r="G1605" i="1"/>
  <c r="H1612" i="1"/>
  <c r="H1632" i="1"/>
  <c r="G1632" i="1"/>
  <c r="G1636" i="1"/>
  <c r="H1640" i="1"/>
  <c r="G1640" i="1"/>
  <c r="G1647" i="1"/>
  <c r="G1666" i="1"/>
  <c r="G1674" i="1"/>
  <c r="F165" i="4"/>
  <c r="D164" i="4"/>
  <c r="D230" i="4"/>
  <c r="F8" i="5"/>
  <c r="H314" i="9"/>
  <c r="E88" i="5"/>
  <c r="D1093" i="1" s="1"/>
  <c r="G1535" i="1"/>
  <c r="G1538" i="1"/>
  <c r="J1550" i="1"/>
  <c r="G1550" i="1"/>
  <c r="I1550" i="1" s="1"/>
  <c r="H1555" i="1"/>
  <c r="H1563" i="1"/>
  <c r="G1563" i="1"/>
  <c r="J1570" i="1"/>
  <c r="J1573" i="1"/>
  <c r="H1573" i="1"/>
  <c r="G1573" i="1"/>
  <c r="H1613" i="1"/>
  <c r="G1613" i="1"/>
  <c r="H1648" i="1"/>
  <c r="G1648" i="1"/>
  <c r="E230" i="4"/>
  <c r="D226" i="1" s="1"/>
  <c r="D522" i="4"/>
  <c r="F523" i="4"/>
  <c r="D584" i="4"/>
  <c r="F585" i="4"/>
  <c r="F76" i="5"/>
  <c r="D70" i="5"/>
  <c r="H1435" i="1"/>
  <c r="G1440" i="1"/>
  <c r="H1442" i="1"/>
  <c r="G1448" i="1"/>
  <c r="H1450" i="1"/>
  <c r="G1456" i="1"/>
  <c r="H1458" i="1"/>
  <c r="G1464" i="1"/>
  <c r="H1466" i="1"/>
  <c r="G1472" i="1"/>
  <c r="H1474" i="1"/>
  <c r="G1480" i="1"/>
  <c r="H1482" i="1"/>
  <c r="G1488" i="1"/>
  <c r="H1490" i="1"/>
  <c r="G1496" i="1"/>
  <c r="H1498" i="1"/>
  <c r="G1504" i="1"/>
  <c r="H1506" i="1"/>
  <c r="G1512" i="1"/>
  <c r="H1514" i="1"/>
  <c r="G1520" i="1"/>
  <c r="H1522" i="1"/>
  <c r="G1528" i="1"/>
  <c r="H1530" i="1"/>
  <c r="G1536" i="1"/>
  <c r="I1548" i="1"/>
  <c r="J1553" i="1"/>
  <c r="H1556" i="1"/>
  <c r="G1556" i="1"/>
  <c r="J1560" i="1"/>
  <c r="H1567" i="1"/>
  <c r="H1579" i="1"/>
  <c r="G1579" i="1"/>
  <c r="I1579" i="1" s="1"/>
  <c r="G1637" i="1"/>
  <c r="H1663" i="1"/>
  <c r="H1671" i="1"/>
  <c r="D49" i="4"/>
  <c r="F58" i="4"/>
  <c r="F112" i="4"/>
  <c r="E125" i="4"/>
  <c r="D121" i="1" s="1"/>
  <c r="F160" i="4"/>
  <c r="E430" i="4"/>
  <c r="J1543" i="1"/>
  <c r="H1546" i="1"/>
  <c r="I1546" i="1" s="1"/>
  <c r="H1577" i="1"/>
  <c r="J1581" i="1"/>
  <c r="H1624" i="1"/>
  <c r="G1624" i="1"/>
  <c r="D7" i="4"/>
  <c r="F44" i="4"/>
  <c r="D43" i="4"/>
  <c r="E7" i="4"/>
  <c r="F82" i="5"/>
  <c r="G336" i="9"/>
  <c r="D177" i="5"/>
  <c r="D141" i="6"/>
  <c r="F355" i="4"/>
  <c r="D354" i="4"/>
  <c r="F13" i="5"/>
  <c r="D12" i="5"/>
  <c r="D7" i="5" s="1"/>
  <c r="D203" i="5"/>
  <c r="F211" i="5"/>
  <c r="D114" i="6"/>
  <c r="F122" i="6"/>
  <c r="B63" i="9"/>
  <c r="H1559" i="1"/>
  <c r="G1559" i="1"/>
  <c r="J1580" i="1"/>
  <c r="H1580" i="1"/>
  <c r="I1580" i="1" s="1"/>
  <c r="H1680" i="1"/>
  <c r="G1680" i="1"/>
  <c r="F107" i="4"/>
  <c r="D106" i="4"/>
  <c r="E308" i="4"/>
  <c r="D361" i="4"/>
  <c r="F373" i="4"/>
  <c r="E135" i="5"/>
  <c r="D1140" i="1" s="1"/>
  <c r="F5" i="6"/>
  <c r="E345" i="9"/>
  <c r="I10" i="3" s="1"/>
  <c r="B346" i="9"/>
  <c r="E360" i="4"/>
  <c r="F181" i="5"/>
  <c r="F219" i="5"/>
  <c r="F6" i="6"/>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G175" i="9"/>
  <c r="E175" i="9" s="1"/>
  <c r="B175" i="9" s="1"/>
  <c r="I10" i="9"/>
  <c r="H310" i="9"/>
  <c r="G310" i="9"/>
  <c r="H179" i="9"/>
  <c r="G179" i="9"/>
  <c r="G177" i="9"/>
  <c r="E177" i="9" s="1"/>
  <c r="B177" i="9" s="1"/>
  <c r="M228" i="9"/>
  <c r="D119" i="5"/>
  <c r="F120" i="5"/>
  <c r="D45" i="8"/>
  <c r="G1587" i="1"/>
  <c r="G1595" i="1"/>
  <c r="G1603" i="1"/>
  <c r="G1611" i="1"/>
  <c r="G1619" i="1"/>
  <c r="G1627" i="1"/>
  <c r="G1635" i="1"/>
  <c r="G1643" i="1"/>
  <c r="G1651" i="1"/>
  <c r="G1659" i="1"/>
  <c r="G1667" i="1"/>
  <c r="G1675" i="1"/>
  <c r="G1683" i="1"/>
  <c r="D597" i="4"/>
  <c r="G337" i="9"/>
  <c r="E337" i="9" s="1"/>
  <c r="B337" i="9" s="1"/>
  <c r="F197" i="5"/>
  <c r="F297" i="5"/>
  <c r="H27" i="3"/>
  <c r="E648" i="4"/>
  <c r="D642" i="1" s="1"/>
  <c r="D431" i="4"/>
  <c r="D479" i="4"/>
  <c r="D536" i="4"/>
  <c r="E597" i="4"/>
  <c r="D591" i="1" s="1"/>
  <c r="D648" i="4"/>
  <c r="D88" i="5"/>
  <c r="D135" i="5"/>
  <c r="D255" i="5"/>
  <c r="E32" i="9"/>
  <c r="B32" i="9" s="1"/>
  <c r="B156" i="9"/>
  <c r="G316" i="9"/>
  <c r="G315" i="9"/>
  <c r="B87" i="9"/>
  <c r="B119" i="9"/>
  <c r="B284" i="9"/>
  <c r="G314" i="9"/>
  <c r="E314" i="9" s="1"/>
  <c r="B314" i="9" s="1"/>
  <c r="H315" i="9"/>
  <c r="H316" i="9"/>
  <c r="E29" i="9"/>
  <c r="B29" i="9" s="1"/>
  <c r="B83" i="9"/>
  <c r="B92" i="9"/>
  <c r="B115" i="9"/>
  <c r="F107" i="6"/>
  <c r="E37" i="9"/>
  <c r="B37" i="9" s="1"/>
  <c r="E45" i="9"/>
  <c r="B45" i="9" s="1"/>
  <c r="B56" i="9"/>
  <c r="B107" i="9"/>
  <c r="E26" i="9"/>
  <c r="B26" i="9" s="1"/>
  <c r="E62" i="9"/>
  <c r="B62" i="9" s="1"/>
  <c r="B80" i="9"/>
  <c r="B103" i="9"/>
  <c r="E114" i="6"/>
  <c r="B38" i="9"/>
  <c r="B46" i="9"/>
  <c r="B76" i="9"/>
  <c r="B108" i="9"/>
  <c r="B167" i="9"/>
  <c r="E66" i="9"/>
  <c r="B66" i="9" s="1"/>
  <c r="B72" i="9"/>
  <c r="B128" i="9"/>
  <c r="B132" i="9"/>
  <c r="E150" i="9"/>
  <c r="B150" i="9" s="1"/>
  <c r="E154" i="9"/>
  <c r="B154" i="9" s="1"/>
  <c r="B159" i="9"/>
  <c r="B231" i="9"/>
  <c r="F237" i="9"/>
  <c r="B237" i="9" s="1"/>
  <c r="F241" i="9"/>
  <c r="B241" i="9" s="1"/>
  <c r="B246" i="9"/>
  <c r="B250" i="9"/>
  <c r="F252" i="9"/>
  <c r="B252" i="9" s="1"/>
  <c r="B263" i="9"/>
  <c r="F269" i="9"/>
  <c r="B269" i="9" s="1"/>
  <c r="F273" i="9"/>
  <c r="B273" i="9" s="1"/>
  <c r="B278" i="9"/>
  <c r="F284" i="9"/>
  <c r="F298" i="9"/>
  <c r="E326" i="9"/>
  <c r="B326" i="9" s="1"/>
  <c r="B112" i="9"/>
  <c r="B116" i="9"/>
  <c r="B120" i="9"/>
  <c r="B124" i="9"/>
  <c r="E142" i="9"/>
  <c r="B142" i="9" s="1"/>
  <c r="E146" i="9"/>
  <c r="B146" i="9" s="1"/>
  <c r="B168" i="9"/>
  <c r="B172" i="9"/>
  <c r="B244" i="9"/>
  <c r="B259" i="9"/>
  <c r="B276" i="9"/>
  <c r="B291" i="9"/>
  <c r="E322" i="9"/>
  <c r="B322" i="9" s="1"/>
  <c r="B151" i="9"/>
  <c r="E58" i="9"/>
  <c r="B58"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B143" i="9"/>
  <c r="E166" i="9"/>
  <c r="B166" i="9" s="1"/>
  <c r="E170" i="9"/>
  <c r="B170" i="9" s="1"/>
  <c r="B230" i="9"/>
  <c r="B234" i="9"/>
  <c r="F236" i="9"/>
  <c r="B236" i="9" s="1"/>
  <c r="B247" i="9"/>
  <c r="F253" i="9"/>
  <c r="B253" i="9" s="1"/>
  <c r="F257" i="9"/>
  <c r="B257" i="9" s="1"/>
  <c r="B262" i="9"/>
  <c r="B266" i="9"/>
  <c r="F268" i="9"/>
  <c r="B268" i="9" s="1"/>
  <c r="B279" i="9"/>
  <c r="F285" i="9"/>
  <c r="B285" i="9" s="1"/>
  <c r="F289" i="9"/>
  <c r="B289" i="9" s="1"/>
  <c r="E294" i="9"/>
  <c r="B294" i="9" s="1"/>
  <c r="B323" i="9"/>
  <c r="B152" i="9"/>
  <c r="E158" i="9"/>
  <c r="B158" i="9" s="1"/>
  <c r="E162" i="9"/>
  <c r="B162" i="9" s="1"/>
  <c r="B243" i="9"/>
  <c r="B260" i="9"/>
  <c r="B275" i="9"/>
  <c r="B292" i="9"/>
  <c r="B328" i="9"/>
  <c r="G1628" i="1" l="1"/>
  <c r="D44" i="8"/>
  <c r="C1621" i="1" s="1"/>
  <c r="H1621" i="1" s="1"/>
  <c r="G1539" i="1"/>
  <c r="H1539" i="1"/>
  <c r="H368" i="1"/>
  <c r="G368" i="1"/>
  <c r="H161" i="1"/>
  <c r="G161" i="1"/>
  <c r="G130" i="1"/>
  <c r="H130" i="1"/>
  <c r="G1602" i="1"/>
  <c r="H1602" i="1"/>
  <c r="G1585" i="1"/>
  <c r="H1585" i="1"/>
  <c r="H1583" i="1"/>
  <c r="G1583" i="1"/>
  <c r="D1255" i="1"/>
  <c r="I25" i="3"/>
  <c r="F178" i="5"/>
  <c r="H1182" i="1"/>
  <c r="E177" i="5"/>
  <c r="H19" i="9" s="1"/>
  <c r="E19" i="9" s="1"/>
  <c r="B19" i="9" s="1"/>
  <c r="H336" i="9"/>
  <c r="E336" i="9" s="1"/>
  <c r="B336" i="9" s="1"/>
  <c r="H1185" i="1"/>
  <c r="G1185" i="1"/>
  <c r="E315" i="9"/>
  <c r="B315" i="9" s="1"/>
  <c r="E316" i="9"/>
  <c r="B316" i="9" s="1"/>
  <c r="G1076" i="1"/>
  <c r="H1076" i="1"/>
  <c r="E7" i="5"/>
  <c r="F7" i="5" s="1"/>
  <c r="H22" i="3"/>
  <c r="C1012" i="1"/>
  <c r="H31" i="3"/>
  <c r="C1537" i="1"/>
  <c r="F49" i="4"/>
  <c r="C45" i="1"/>
  <c r="C1622" i="1"/>
  <c r="I40" i="3"/>
  <c r="F114" i="6"/>
  <c r="H30" i="3"/>
  <c r="C1510" i="1"/>
  <c r="H24" i="3"/>
  <c r="C1181" i="1"/>
  <c r="F43" i="4"/>
  <c r="C39" i="1"/>
  <c r="H218" i="1"/>
  <c r="G218" i="1"/>
  <c r="F479" i="4"/>
  <c r="C473" i="1"/>
  <c r="F597" i="4"/>
  <c r="C591" i="1"/>
  <c r="F119" i="5"/>
  <c r="C1124" i="1"/>
  <c r="E179" i="9"/>
  <c r="B179" i="9" s="1"/>
  <c r="F228" i="9"/>
  <c r="B207" i="9"/>
  <c r="G338" i="9"/>
  <c r="E338" i="9" s="1"/>
  <c r="B338" i="9" s="1"/>
  <c r="F203" i="5"/>
  <c r="C1207" i="1"/>
  <c r="F7" i="4"/>
  <c r="D6" i="4"/>
  <c r="C3" i="1"/>
  <c r="E639" i="4"/>
  <c r="D633" i="1" s="1"/>
  <c r="D424" i="1"/>
  <c r="F584" i="4"/>
  <c r="C578" i="1"/>
  <c r="F221" i="4"/>
  <c r="C217" i="1"/>
  <c r="F431" i="4"/>
  <c r="D430" i="4"/>
  <c r="C425" i="1"/>
  <c r="E418" i="4"/>
  <c r="D413" i="1" s="1"/>
  <c r="D355" i="1"/>
  <c r="F12" i="5"/>
  <c r="C1017" i="1"/>
  <c r="F230" i="4"/>
  <c r="C226" i="1"/>
  <c r="D308" i="4"/>
  <c r="F309" i="4"/>
  <c r="C304" i="1"/>
  <c r="F466" i="4"/>
  <c r="C460" i="1"/>
  <c r="F536" i="4"/>
  <c r="D535" i="4"/>
  <c r="C530" i="1"/>
  <c r="G348" i="9"/>
  <c r="E348" i="9" s="1"/>
  <c r="I30" i="3"/>
  <c r="D1510" i="1"/>
  <c r="F255" i="5"/>
  <c r="C1259" i="1"/>
  <c r="D251" i="5"/>
  <c r="E310" i="9"/>
  <c r="B310" i="9" s="1"/>
  <c r="D360" i="4"/>
  <c r="F361" i="4"/>
  <c r="C356" i="1"/>
  <c r="I1559" i="1"/>
  <c r="E6" i="4"/>
  <c r="D3" i="1"/>
  <c r="G121" i="1"/>
  <c r="H121" i="1"/>
  <c r="F522" i="4"/>
  <c r="C516" i="1"/>
  <c r="I1573" i="1"/>
  <c r="F164" i="4"/>
  <c r="C160" i="1"/>
  <c r="I1553" i="1"/>
  <c r="I1566" i="1"/>
  <c r="F491" i="4"/>
  <c r="C485" i="1"/>
  <c r="F647" i="4"/>
  <c r="C641" i="1"/>
  <c r="F648" i="4"/>
  <c r="C642" i="1"/>
  <c r="E640" i="4"/>
  <c r="D634" i="1" s="1"/>
  <c r="D529" i="1"/>
  <c r="E417" i="4"/>
  <c r="D412" i="1" s="1"/>
  <c r="D303" i="1"/>
  <c r="F354" i="4"/>
  <c r="C349" i="1"/>
  <c r="I24" i="3"/>
  <c r="E152" i="4"/>
  <c r="D149" i="1"/>
  <c r="G24" i="9"/>
  <c r="H24" i="9"/>
  <c r="D152" i="4"/>
  <c r="F153" i="4"/>
  <c r="C149" i="1"/>
  <c r="F321" i="4"/>
  <c r="C316" i="1"/>
  <c r="I22" i="3"/>
  <c r="D1012" i="1"/>
  <c r="D69" i="5"/>
  <c r="F70" i="5"/>
  <c r="C1075" i="1"/>
  <c r="E69" i="5"/>
  <c r="E6" i="5" s="1"/>
  <c r="F135" i="5"/>
  <c r="C1140" i="1"/>
  <c r="F88" i="5"/>
  <c r="C1093" i="1"/>
  <c r="C102" i="1"/>
  <c r="F106" i="4"/>
  <c r="E141" i="6"/>
  <c r="F141" i="6" s="1"/>
  <c r="F125" i="4"/>
  <c r="I1570" i="1"/>
  <c r="I1557" i="1"/>
  <c r="C198" i="1"/>
  <c r="F202" i="4"/>
  <c r="G343" i="9" l="1"/>
  <c r="E343" i="9" s="1"/>
  <c r="B343" i="9" s="1"/>
  <c r="G1621" i="1"/>
  <c r="K1481" i="9"/>
  <c r="I39" i="3"/>
  <c r="G344" i="9"/>
  <c r="E344" i="9" s="1"/>
  <c r="B344" i="9" s="1"/>
  <c r="D1181" i="1"/>
  <c r="E176" i="5"/>
  <c r="D1180" i="1" s="1"/>
  <c r="F177" i="5"/>
  <c r="H1093" i="1"/>
  <c r="G1093" i="1"/>
  <c r="H473" i="1"/>
  <c r="G473" i="1"/>
  <c r="D640" i="4"/>
  <c r="F535" i="4"/>
  <c r="C529" i="1"/>
  <c r="B228" i="9"/>
  <c r="G1510" i="1"/>
  <c r="H1510" i="1"/>
  <c r="E24" i="9"/>
  <c r="D1011" i="1"/>
  <c r="F251" i="5"/>
  <c r="H25" i="3"/>
  <c r="C1255" i="1"/>
  <c r="H1017" i="1"/>
  <c r="G1017" i="1"/>
  <c r="H3" i="1"/>
  <c r="G3" i="1"/>
  <c r="E347" i="9"/>
  <c r="B348" i="9"/>
  <c r="G485" i="1"/>
  <c r="H485" i="1"/>
  <c r="G530" i="1"/>
  <c r="H530" i="1"/>
  <c r="G1537" i="1"/>
  <c r="H1537" i="1"/>
  <c r="H1140" i="1"/>
  <c r="G1140" i="1"/>
  <c r="D1537" i="1"/>
  <c r="H9" i="3" s="1"/>
  <c r="I31" i="3"/>
  <c r="G1259" i="1"/>
  <c r="H1259" i="1"/>
  <c r="G460" i="1"/>
  <c r="H460" i="1"/>
  <c r="F6" i="4"/>
  <c r="D422" i="4"/>
  <c r="H17" i="3"/>
  <c r="C2" i="1"/>
  <c r="H1124" i="1"/>
  <c r="G1124" i="1"/>
  <c r="G39" i="1"/>
  <c r="H39" i="1"/>
  <c r="H1012" i="1"/>
  <c r="G1012" i="1"/>
  <c r="G198" i="1"/>
  <c r="H198" i="1"/>
  <c r="G160" i="1"/>
  <c r="H160" i="1"/>
  <c r="G217" i="1"/>
  <c r="H217" i="1"/>
  <c r="D639" i="4"/>
  <c r="F430" i="4"/>
  <c r="C424" i="1"/>
  <c r="D418" i="4"/>
  <c r="F360" i="4"/>
  <c r="C355" i="1"/>
  <c r="H226" i="1"/>
  <c r="G226" i="1"/>
  <c r="H316" i="1"/>
  <c r="G316" i="1"/>
  <c r="H1075" i="1"/>
  <c r="G1075" i="1"/>
  <c r="H149" i="1"/>
  <c r="G149" i="1"/>
  <c r="G642" i="1"/>
  <c r="H642" i="1"/>
  <c r="E422" i="4"/>
  <c r="I17" i="3"/>
  <c r="D2" i="1"/>
  <c r="H102" i="1"/>
  <c r="G102" i="1"/>
  <c r="H304" i="1"/>
  <c r="G304" i="1"/>
  <c r="H1207" i="1"/>
  <c r="G1207" i="1"/>
  <c r="G591" i="1"/>
  <c r="H591" i="1"/>
  <c r="H1181" i="1"/>
  <c r="G1181" i="1"/>
  <c r="G1622" i="1"/>
  <c r="H1622" i="1"/>
  <c r="H11" i="3"/>
  <c r="G516" i="1"/>
  <c r="H516" i="1"/>
  <c r="F308" i="4"/>
  <c r="D417" i="4"/>
  <c r="C303" i="1"/>
  <c r="E299" i="4"/>
  <c r="I18" i="3"/>
  <c r="D148" i="1"/>
  <c r="D1074" i="1"/>
  <c r="I23" i="3"/>
  <c r="F69" i="5"/>
  <c r="H23" i="3"/>
  <c r="C1074" i="1"/>
  <c r="F152" i="4"/>
  <c r="D299" i="4"/>
  <c r="H18" i="3"/>
  <c r="C148" i="1"/>
  <c r="H349" i="1"/>
  <c r="G349" i="1"/>
  <c r="G641" i="1"/>
  <c r="H641" i="1"/>
  <c r="G356" i="1"/>
  <c r="H356" i="1"/>
  <c r="H425" i="1"/>
  <c r="G425" i="1"/>
  <c r="G578" i="1"/>
  <c r="H578" i="1"/>
  <c r="D176" i="5"/>
  <c r="H45" i="1"/>
  <c r="G45" i="1"/>
  <c r="D6" i="5"/>
  <c r="E342" i="9" l="1"/>
  <c r="H299" i="9"/>
  <c r="K3" i="9"/>
  <c r="I9" i="3"/>
  <c r="G529" i="1"/>
  <c r="H529" i="1"/>
  <c r="H303" i="1"/>
  <c r="G303" i="1"/>
  <c r="D301" i="4"/>
  <c r="F299" i="4"/>
  <c r="D423" i="4"/>
  <c r="C295" i="1"/>
  <c r="B24" i="9"/>
  <c r="F640" i="4"/>
  <c r="C634" i="1"/>
  <c r="G306" i="9"/>
  <c r="E306" i="9" s="1"/>
  <c r="B306" i="9" s="1"/>
  <c r="G299" i="9"/>
  <c r="E299" i="9" s="1"/>
  <c r="F6" i="5"/>
  <c r="C1011" i="1"/>
  <c r="H355" i="1"/>
  <c r="G355" i="1"/>
  <c r="F417" i="4"/>
  <c r="C412" i="1"/>
  <c r="F418" i="4"/>
  <c r="C413" i="1"/>
  <c r="H2" i="1"/>
  <c r="G2" i="1"/>
  <c r="F176" i="5"/>
  <c r="C1180" i="1"/>
  <c r="G424" i="1"/>
  <c r="H424" i="1"/>
  <c r="D300" i="4"/>
  <c r="E301" i="4"/>
  <c r="D297" i="1" s="1"/>
  <c r="E423" i="4"/>
  <c r="E424" i="4" s="1"/>
  <c r="D419" i="1" s="1"/>
  <c r="D295" i="1"/>
  <c r="H1074" i="1"/>
  <c r="G1074" i="1"/>
  <c r="H148" i="1"/>
  <c r="G148" i="1"/>
  <c r="E300" i="4"/>
  <c r="D296" i="1" s="1"/>
  <c r="H1255" i="1"/>
  <c r="G1255" i="1"/>
  <c r="N3" i="9"/>
  <c r="I11" i="3"/>
  <c r="E643" i="4"/>
  <c r="D417" i="1"/>
  <c r="C633" i="1"/>
  <c r="F639" i="4"/>
  <c r="D643" i="4"/>
  <c r="D424" i="4"/>
  <c r="F422" i="4"/>
  <c r="C417" i="1"/>
  <c r="G412" i="1" l="1"/>
  <c r="H412" i="1"/>
  <c r="H417" i="1"/>
  <c r="G417" i="1"/>
  <c r="G1180" i="1"/>
  <c r="H1180" i="1"/>
  <c r="F301" i="4"/>
  <c r="C297" i="1"/>
  <c r="F643" i="4"/>
  <c r="C637" i="1"/>
  <c r="E644" i="4"/>
  <c r="E425" i="4"/>
  <c r="D420" i="1" s="1"/>
  <c r="D418" i="1"/>
  <c r="H20" i="9"/>
  <c r="G295" i="1"/>
  <c r="H295" i="1"/>
  <c r="D644" i="4"/>
  <c r="G20" i="9"/>
  <c r="D425" i="4"/>
  <c r="F423" i="4"/>
  <c r="C418" i="1"/>
  <c r="G634" i="1"/>
  <c r="H634" i="1"/>
  <c r="D637" i="1"/>
  <c r="F424" i="4"/>
  <c r="C419" i="1"/>
  <c r="H8" i="3"/>
  <c r="H1011" i="1"/>
  <c r="G1011" i="1"/>
  <c r="H633" i="1"/>
  <c r="G633" i="1"/>
  <c r="F300" i="4"/>
  <c r="C296" i="1"/>
  <c r="G413" i="1"/>
  <c r="H413" i="1"/>
  <c r="B299" i="9"/>
  <c r="G418" i="1" l="1"/>
  <c r="H418" i="1"/>
  <c r="M3" i="9"/>
  <c r="G419" i="1"/>
  <c r="H419" i="1"/>
  <c r="F425" i="4"/>
  <c r="C420" i="1"/>
  <c r="E20" i="9"/>
  <c r="B20" i="9" s="1"/>
  <c r="E646" i="4"/>
  <c r="D638" i="1"/>
  <c r="D646" i="4"/>
  <c r="F644" i="4"/>
  <c r="C638" i="1"/>
  <c r="G637" i="1"/>
  <c r="H637" i="1"/>
  <c r="D645" i="4"/>
  <c r="G297" i="1"/>
  <c r="H297" i="1"/>
  <c r="H296" i="1"/>
  <c r="G296" i="1"/>
  <c r="E645" i="4"/>
  <c r="E650" i="4" l="1"/>
  <c r="D640" i="1"/>
  <c r="F645" i="4"/>
  <c r="D649" i="4"/>
  <c r="C639" i="1"/>
  <c r="G297" i="9"/>
  <c r="E297" i="9" s="1"/>
  <c r="B297" i="9" s="1"/>
  <c r="E649" i="4"/>
  <c r="D639" i="1"/>
  <c r="F646" i="4"/>
  <c r="D650" i="4"/>
  <c r="C640" i="1"/>
  <c r="G420" i="1"/>
  <c r="H420" i="1"/>
  <c r="G638" i="1"/>
  <c r="H638" i="1"/>
  <c r="G334" i="9"/>
  <c r="H334" i="9"/>
  <c r="E334" i="9" l="1"/>
  <c r="B334" i="9" s="1"/>
  <c r="I19" i="3"/>
  <c r="D643" i="1"/>
  <c r="H639" i="1"/>
  <c r="G639" i="1"/>
  <c r="H7" i="3"/>
  <c r="H19" i="3"/>
  <c r="F649" i="4"/>
  <c r="C643" i="1"/>
  <c r="G640" i="1"/>
  <c r="H640" i="1"/>
  <c r="F650" i="4"/>
  <c r="H20" i="3"/>
  <c r="C644" i="1"/>
  <c r="I20" i="3"/>
  <c r="D644" i="1"/>
  <c r="E298" i="9" l="1"/>
  <c r="I8" i="3" s="1"/>
  <c r="G644" i="1"/>
  <c r="H644" i="1"/>
  <c r="J3" i="9"/>
  <c r="H643" i="1"/>
  <c r="G643" i="1"/>
  <c r="L293" i="9" l="1"/>
  <c r="F293" i="9" s="1"/>
  <c r="H295" i="9"/>
  <c r="G18" i="9"/>
  <c r="I7" i="9"/>
  <c r="G22" i="9"/>
  <c r="K13" i="9"/>
  <c r="G295" i="9"/>
  <c r="G21" i="9"/>
  <c r="H18" i="9"/>
  <c r="I12" i="9"/>
  <c r="K8" i="9"/>
  <c r="K6" i="9"/>
  <c r="J10" i="9"/>
  <c r="J9" i="9"/>
  <c r="M16" i="9"/>
  <c r="H21" i="9"/>
  <c r="K7" i="9"/>
  <c r="I11" i="9"/>
  <c r="H22" i="9"/>
  <c r="M15" i="9"/>
  <c r="H17" i="9"/>
  <c r="J5" i="9"/>
  <c r="I13" i="9"/>
  <c r="J12" i="9"/>
  <c r="I6" i="9"/>
  <c r="I17" i="9"/>
  <c r="K9" i="9"/>
  <c r="L16" i="9"/>
  <c r="G16" i="9"/>
  <c r="K11" i="9"/>
  <c r="G15" i="9"/>
  <c r="J8" i="9"/>
  <c r="J7" i="9"/>
  <c r="H15" i="9"/>
  <c r="K10" i="9"/>
  <c r="J17" i="9"/>
  <c r="I5" i="9"/>
  <c r="J13" i="9"/>
  <c r="J11" i="9"/>
  <c r="K5" i="9"/>
  <c r="I9" i="9"/>
  <c r="L15" i="9"/>
  <c r="H16" i="9"/>
  <c r="I8" i="9"/>
  <c r="K12" i="9"/>
  <c r="J6" i="9"/>
  <c r="G17" i="9"/>
  <c r="E295" i="9" l="1"/>
  <c r="B295" i="9" s="1"/>
  <c r="E18" i="9"/>
  <c r="B18" i="9" s="1"/>
  <c r="E17" i="9"/>
  <c r="B17" i="9" s="1"/>
  <c r="E15" i="9"/>
  <c r="E7" i="9"/>
  <c r="B7" i="9" s="1"/>
  <c r="E21" i="9"/>
  <c r="B21" i="9" s="1"/>
  <c r="E13" i="9"/>
  <c r="B13" i="9" s="1"/>
  <c r="F16" i="9"/>
  <c r="E23" i="9"/>
  <c r="I7" i="3" s="1"/>
  <c r="E5" i="9"/>
  <c r="E16" i="9"/>
  <c r="E10" i="9"/>
  <c r="B10" i="9" s="1"/>
  <c r="E22" i="9"/>
  <c r="B22" i="9" s="1"/>
  <c r="E8" i="9"/>
  <c r="B8" i="9" s="1"/>
  <c r="F15" i="9"/>
  <c r="E11" i="9"/>
  <c r="B11" i="9" s="1"/>
  <c r="E12" i="9"/>
  <c r="B12" i="9" s="1"/>
  <c r="E9" i="9"/>
  <c r="B9" i="9" s="1"/>
  <c r="E6" i="9"/>
  <c r="B6" i="9" s="1"/>
  <c r="B293" i="9"/>
  <c r="F23" i="9"/>
  <c r="B16" i="9" l="1"/>
  <c r="F14" i="9"/>
  <c r="F3" i="9" s="1"/>
  <c r="B5" i="9"/>
  <c r="E4" i="9"/>
  <c r="E14" i="9"/>
  <c r="I13" i="3" s="1"/>
  <c r="B15" i="9"/>
  <c r="E3" i="9" l="1"/>
</calcChain>
</file>

<file path=xl/sharedStrings.xml><?xml version="1.0" encoding="utf-8"?>
<sst xmlns="http://schemas.openxmlformats.org/spreadsheetml/2006/main" count="4733" uniqueCount="3657">
  <si>
    <t>Obveznik:</t>
  </si>
  <si>
    <t>49673 - MUZEJ DOMOVINSKOG RATA DUBROVNIK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</si>
  <si>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</si>
  <si>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</si>
  <si>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</si>
  <si>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</si>
  <si>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</si>
  <si>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</si>
  <si>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</si>
  <si>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</si>
  <si>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</si>
  <si>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</si>
  <si>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</si>
  <si>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</si>
  <si>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</si>
  <si>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</si>
  <si>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</si>
  <si>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</si>
  <si>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</si>
  <si>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</si>
  <si>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</si>
  <si>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</si>
  <si>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</si>
  <si>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</si>
  <si>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</si>
  <si>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</si>
  <si>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</si>
  <si>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</si>
  <si>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</si>
  <si>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</si>
  <si>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</si>
  <si>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</si>
  <si>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</si>
  <si>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</si>
  <si>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</si>
  <si>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</si>
  <si>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</si>
  <si>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</si>
  <si>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</si>
  <si>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</si>
  <si>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</si>
  <si>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</si>
  <si>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</si>
  <si>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</si>
  <si>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</si>
  <si>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</si>
  <si>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</si>
  <si>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</si>
  <si>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</si>
  <si>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</si>
  <si>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</si>
  <si>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</si>
  <si>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</si>
  <si>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</si>
  <si>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</si>
  <si>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</si>
  <si>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</si>
  <si>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</si>
  <si>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</si>
  <si>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</si>
  <si>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</si>
  <si>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</si>
  <si>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</si>
  <si>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</si>
  <si>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</si>
  <si>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</si>
  <si>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</si>
  <si>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</si>
  <si>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</si>
  <si>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</si>
  <si>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</si>
  <si>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</si>
  <si>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</si>
  <si>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</si>
  <si>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</si>
  <si>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</si>
  <si>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</si>
  <si>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</si>
  <si>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</si>
  <si>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</si>
  <si>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</si>
  <si>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</si>
  <si>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</si>
  <si>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</si>
  <si>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</si>
  <si>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</si>
  <si>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</si>
  <si>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</si>
  <si>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</si>
  <si>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</si>
  <si>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</si>
  <si>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</si>
  <si>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</si>
  <si>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</si>
  <si>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</si>
  <si>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</si>
  <si>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</si>
  <si>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</si>
  <si>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</si>
  <si>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</si>
  <si>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</si>
  <si>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</si>
  <si>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</si>
  <si>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</si>
  <si>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</si>
  <si>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</si>
  <si>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</si>
  <si>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</si>
  <si>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</si>
  <si>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</si>
  <si>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</si>
  <si>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</si>
  <si>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</si>
  <si>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</si>
  <si>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</si>
  <si>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</si>
  <si>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</si>
  <si>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</si>
  <si>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</si>
  <si>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</si>
  <si>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</si>
  <si>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</si>
  <si>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</si>
  <si>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</si>
  <si>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</si>
  <si>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</si>
  <si>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</si>
  <si>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</si>
  <si>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</si>
  <si>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</si>
  <si>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</si>
  <si>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</si>
  <si>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</si>
  <si>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</si>
  <si>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</si>
  <si>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</si>
  <si>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</si>
  <si>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</si>
  <si>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</si>
  <si>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</si>
  <si>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</si>
  <si>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</si>
  <si>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</si>
  <si>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</si>
  <si>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</si>
  <si>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</si>
  <si>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</si>
  <si>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</si>
  <si>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</si>
  <si>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</si>
  <si>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</si>
  <si>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</si>
  <si>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</si>
  <si>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</si>
  <si>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</si>
  <si>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</si>
  <si>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</si>
  <si>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</si>
  <si>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</si>
  <si>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</si>
  <si>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</si>
  <si>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</si>
  <si>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</si>
  <si>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</si>
  <si>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</si>
  <si>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</si>
  <si>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</si>
  <si>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</si>
  <si>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</si>
  <si>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</si>
  <si>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</si>
  <si>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</si>
  <si>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</si>
  <si>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</si>
  <si>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</si>
  <si>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</si>
  <si>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</si>
  <si>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</si>
  <si>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</si>
  <si>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</si>
  <si>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</si>
  <si>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</si>
  <si>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</si>
  <si>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</si>
  <si>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</si>
  <si>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</si>
  <si>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</si>
  <si>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</si>
  <si>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</si>
  <si>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</si>
  <si>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</si>
  <si>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</si>
  <si>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</si>
  <si>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</si>
  <si>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</si>
  <si>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</si>
  <si>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</si>
  <si>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</si>
  <si>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</si>
  <si>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</si>
  <si>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</si>
  <si>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</si>
  <si>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</si>
  <si>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</si>
  <si>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</si>
  <si>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</si>
  <si>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</si>
  <si>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</si>
  <si>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</si>
  <si>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</si>
  <si>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</si>
  <si>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</si>
  <si>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</si>
  <si>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</si>
  <si>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</si>
  <si>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</si>
  <si>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</si>
  <si>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</si>
  <si>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</si>
  <si>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</si>
  <si>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</si>
  <si>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</si>
  <si>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</si>
  <si>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</si>
  <si>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</si>
  <si>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</si>
  <si>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</si>
  <si>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</si>
  <si>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</si>
  <si>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</si>
  <si>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</si>
  <si>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</si>
  <si>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</si>
  <si>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</si>
  <si>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</si>
  <si>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</si>
  <si>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</si>
  <si>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</si>
  <si>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</si>
  <si>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</si>
  <si>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</si>
  <si>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</si>
  <si>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</si>
  <si>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</si>
  <si>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</si>
  <si>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</si>
  <si>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</si>
  <si>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</si>
  <si>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</si>
  <si>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</si>
  <si>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</si>
  <si>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</si>
  <si>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</si>
  <si>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</si>
  <si>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</si>
  <si>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</si>
  <si>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</si>
  <si>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</si>
  <si>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</si>
  <si>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</si>
  <si>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</si>
  <si>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</si>
  <si>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</si>
  <si>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</si>
  <si>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</si>
  <si>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</si>
  <si>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</si>
  <si>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</si>
  <si>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</si>
  <si>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</si>
  <si>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</si>
  <si>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</si>
  <si>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</si>
  <si>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</si>
  <si>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</si>
  <si>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</si>
  <si>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</si>
  <si>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</si>
  <si>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</si>
  <si>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</si>
  <si>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</si>
  <si>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</si>
  <si>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</si>
  <si>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</si>
  <si>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</si>
  <si>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</si>
  <si>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</si>
  <si>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</si>
  <si>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</si>
  <si>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</si>
  <si>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</si>
  <si>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</si>
  <si>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</si>
  <si>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</si>
  <si>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</si>
  <si>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</si>
  <si>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</si>
  <si>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</si>
  <si>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</si>
  <si>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</si>
  <si>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</si>
  <si>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</si>
  <si>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</si>
  <si>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</si>
  <si>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</si>
  <si>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</si>
  <si>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</si>
  <si>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</si>
  <si>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</si>
  <si>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</si>
  <si>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</si>
  <si>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</si>
  <si>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</si>
  <si>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</si>
  <si>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</si>
  <si>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</si>
  <si>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</si>
  <si>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</si>
  <si>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</si>
  <si>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</si>
  <si>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</si>
  <si>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</si>
  <si>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</si>
  <si>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</si>
  <si>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</si>
  <si>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</si>
  <si>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</si>
  <si>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</si>
  <si>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</si>
  <si>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</si>
  <si>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</si>
  <si>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</si>
  <si>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</si>
  <si>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</si>
  <si>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</si>
  <si>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</si>
  <si>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</si>
  <si>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</si>
  <si>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</si>
  <si>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</si>
  <si>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</si>
  <si>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</si>
  <si>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</si>
  <si>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</si>
  <si>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</si>
  <si>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</si>
  <si>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</si>
  <si>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</si>
  <si>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</si>
  <si>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</si>
  <si>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</si>
  <si>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</si>
  <si>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</si>
  <si>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</si>
  <si>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</si>
  <si>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</si>
  <si>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</si>
  <si>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</si>
  <si>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</si>
  <si>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</si>
  <si>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</si>
  <si>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</si>
  <si>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</si>
  <si>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</si>
  <si>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</si>
  <si>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</si>
  <si>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</si>
  <si>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</si>
  <si>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</si>
  <si>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</si>
  <si>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</si>
  <si>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</si>
  <si>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</si>
  <si>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</si>
  <si>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</si>
  <si>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</si>
  <si>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</si>
  <si>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</si>
  <si>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</si>
  <si>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</si>
  <si>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</si>
  <si>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</si>
  <si>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</si>
  <si>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</si>
  <si>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</si>
  <si>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</si>
  <si>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</si>
  <si>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</si>
  <si>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</si>
  <si>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</si>
  <si>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</si>
  <si>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</si>
  <si>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</si>
  <si>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</si>
  <si>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</si>
  <si>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</si>
  <si>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</si>
  <si>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</si>
  <si>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</si>
  <si>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</si>
  <si>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</si>
  <si>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</si>
  <si>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</si>
  <si>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</si>
  <si>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</si>
  <si>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</si>
  <si>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</si>
  <si>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</si>
  <si>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</si>
  <si>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</si>
  <si>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</si>
  <si>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</si>
  <si>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</si>
  <si>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</si>
  <si>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</si>
  <si>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</si>
  <si>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</si>
  <si>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</si>
  <si>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</si>
  <si>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</si>
  <si>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</si>
  <si>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</si>
  <si>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</si>
  <si>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</si>
  <si>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</si>
  <si>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</si>
  <si>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</si>
  <si>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</si>
  <si>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</si>
  <si>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</si>
  <si>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</si>
  <si>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</si>
  <si>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</si>
  <si>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</si>
  <si>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</si>
  <si>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</si>
  <si>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</si>
  <si>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</si>
  <si>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</si>
  <si>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</si>
  <si>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</si>
  <si>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</si>
  <si>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</si>
  <si>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</si>
  <si>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</si>
  <si>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</si>
  <si>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</si>
  <si>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</si>
  <si>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</si>
  <si>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</si>
  <si>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</si>
  <si>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</si>
  <si>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</si>
  <si>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</si>
  <si>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</si>
  <si>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</si>
  <si>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</si>
  <si>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</si>
  <si>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</si>
  <si>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</si>
  <si>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</si>
  <si>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</si>
  <si>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</si>
  <si>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</si>
  <si>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</si>
  <si>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</si>
  <si>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</si>
  <si>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</si>
  <si>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</si>
  <si>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</si>
  <si>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</si>
  <si>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</si>
  <si>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</si>
  <si>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</si>
  <si>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</si>
  <si>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</si>
  <si>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</si>
  <si>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</si>
  <si>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</si>
  <si>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</si>
  <si>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</si>
  <si>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</si>
  <si>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</si>
  <si>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</si>
  <si>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</si>
  <si>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</si>
  <si>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</si>
  <si>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</si>
  <si>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</si>
  <si>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</si>
  <si>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</si>
  <si>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</si>
  <si>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</si>
  <si>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</si>
  <si>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</si>
  <si>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</si>
  <si>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</si>
  <si>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</si>
  <si>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</si>
  <si>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</si>
  <si>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</si>
  <si>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</si>
  <si>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</si>
  <si>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</si>
  <si>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</si>
  <si>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</si>
  <si>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</si>
  <si>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</si>
  <si>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</si>
  <si>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</si>
  <si>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</si>
  <si>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</si>
  <si>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</si>
  <si>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</si>
  <si>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</si>
  <si>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</si>
  <si>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</si>
  <si>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</si>
  <si>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</si>
  <si>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</si>
  <si>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</si>
  <si>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</si>
  <si>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</si>
  <si>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</si>
  <si>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</si>
  <si>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</si>
  <si>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</si>
  <si>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</si>
  <si>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</si>
  <si>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</si>
  <si>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</si>
  <si>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</si>
  <si>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</si>
  <si>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</si>
  <si>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</si>
  <si>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</si>
  <si>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</si>
  <si>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</si>
  <si>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</si>
  <si>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</si>
  <si>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</si>
  <si>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</si>
  <si>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</si>
  <si>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</si>
  <si>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</si>
  <si>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</si>
  <si>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</si>
  <si>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</si>
  <si>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</si>
  <si>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</si>
  <si>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</si>
  <si>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</si>
  <si>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</si>
  <si>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</si>
  <si>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</si>
  <si>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</si>
  <si>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</si>
  <si>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</si>
  <si>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</si>
  <si>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</si>
  <si>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</si>
  <si>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</si>
  <si>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</si>
  <si>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</si>
  <si>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</si>
  <si>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</si>
  <si>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</si>
  <si>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</si>
  <si>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</si>
  <si>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</si>
  <si>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</si>
  <si>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</si>
  <si>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</si>
  <si>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</si>
  <si>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</si>
  <si>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</si>
  <si>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</si>
  <si>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</si>
  <si>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</si>
  <si>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</si>
  <si>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</si>
  <si>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</si>
  <si>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</si>
  <si>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</si>
  <si>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</si>
  <si>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</si>
  <si>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</si>
  <si>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</si>
  <si>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</si>
  <si>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</si>
  <si>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</si>
  <si>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</si>
  <si>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</si>
  <si>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</si>
  <si>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</si>
  <si>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</si>
  <si>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</si>
  <si>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</si>
  <si>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</si>
  <si>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</si>
  <si>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</si>
  <si>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</si>
  <si>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</si>
  <si>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</si>
  <si>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</si>
  <si>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</si>
  <si>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</si>
  <si>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</si>
  <si>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</si>
  <si>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</si>
  <si>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</si>
  <si>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</si>
  <si>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</si>
  <si>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</si>
  <si>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</si>
  <si>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</si>
  <si>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</si>
  <si>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</si>
  <si>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</si>
  <si>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</si>
  <si>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</si>
  <si>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</si>
  <si>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</si>
  <si>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</si>
  <si>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</si>
  <si>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</si>
  <si>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</si>
  <si>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</si>
  <si>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</si>
  <si>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</si>
  <si>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</si>
  <si>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</si>
  <si>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</si>
  <si>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</si>
  <si>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</si>
  <si>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</si>
  <si>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</si>
  <si>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</si>
  <si>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</si>
  <si>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</si>
  <si>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</si>
  <si>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</si>
  <si>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</si>
  <si>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</si>
  <si>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</si>
  <si>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</si>
  <si>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</si>
  <si>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</si>
  <si>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</si>
  <si>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</si>
  <si>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</si>
  <si>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</si>
  <si>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</si>
  <si>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</si>
  <si>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</si>
  <si>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</si>
  <si>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</si>
  <si>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</si>
  <si>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</si>
  <si>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</si>
  <si>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</si>
  <si>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</si>
  <si>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</si>
  <si>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</si>
  <si>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</si>
  <si>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</si>
  <si>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</si>
  <si>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</si>
  <si>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</si>
  <si>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</si>
  <si>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</si>
  <si>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</si>
  <si>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</si>
  <si>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</si>
  <si>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</si>
  <si>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</si>
  <si>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</si>
  <si>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</si>
  <si>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</si>
  <si>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</si>
  <si>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</si>
  <si>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</si>
  <si>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</si>
  <si>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</si>
  <si>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</si>
  <si>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</si>
  <si>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</si>
  <si>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</si>
  <si>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</si>
  <si>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</si>
  <si>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</si>
  <si>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</si>
  <si>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</si>
  <si>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</si>
  <si>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</si>
  <si>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</si>
  <si>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</si>
  <si>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</si>
  <si>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</si>
  <si>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</si>
  <si>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</si>
  <si>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</si>
  <si>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</si>
  <si>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</si>
  <si>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</si>
  <si>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</si>
  <si>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</si>
  <si>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</si>
  <si>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</si>
  <si>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</si>
  <si>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</si>
  <si>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</si>
  <si>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</si>
  <si>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</si>
  <si>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</si>
  <si>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</si>
  <si>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</si>
  <si>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</si>
  <si>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</si>
  <si>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</si>
  <si>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</si>
  <si>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</si>
  <si>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</si>
  <si>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</si>
  <si>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</si>
  <si>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</si>
  <si>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</si>
  <si>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</si>
  <si>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</si>
  <si>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</si>
  <si>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</si>
  <si>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</si>
  <si>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</si>
  <si>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</si>
  <si>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</si>
  <si>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</si>
  <si>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</si>
  <si>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</si>
  <si>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</si>
  <si>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</si>
  <si>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</si>
  <si>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</si>
  <si>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</si>
  <si>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</si>
  <si>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</si>
  <si>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</si>
  <si>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</si>
  <si>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</si>
  <si>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</si>
  <si>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</si>
  <si>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</si>
  <si>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</si>
  <si>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</si>
  <si>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</si>
  <si>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</si>
  <si>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</si>
  <si>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</si>
  <si>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</si>
  <si>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</si>
  <si>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</si>
  <si>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</si>
  <si>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</si>
  <si>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</si>
  <si>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</si>
  <si>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</si>
  <si>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</si>
  <si>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</si>
  <si>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</si>
  <si>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</si>
  <si>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</si>
  <si>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</si>
  <si>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</si>
  <si>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</si>
  <si>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</si>
  <si>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</si>
  <si>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</si>
  <si>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</si>
  <si>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</si>
  <si>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</si>
  <si>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</si>
  <si>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</si>
  <si>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</si>
  <si>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</si>
  <si>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</si>
  <si>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</si>
  <si>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</si>
  <si>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</si>
  <si>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</si>
  <si>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</si>
  <si>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</si>
  <si>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</si>
  <si>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</si>
  <si>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</si>
  <si>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</si>
  <si>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</si>
  <si>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</si>
  <si>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</si>
  <si>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</si>
  <si>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</si>
  <si>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</si>
  <si>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</si>
  <si>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</si>
  <si>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</si>
  <si>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</si>
  <si>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</si>
  <si>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</si>
  <si>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</si>
  <si>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</si>
  <si>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</si>
  <si>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</si>
  <si>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</si>
  <si>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</si>
  <si>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</si>
  <si>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</si>
  <si>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</si>
  <si>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</si>
  <si>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</si>
  <si>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</si>
  <si>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</si>
  <si>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</si>
  <si>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</si>
  <si>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</si>
  <si>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</si>
  <si>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</si>
  <si>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</si>
  <si>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</si>
  <si>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</si>
  <si>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</si>
  <si>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</si>
  <si>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</si>
  <si>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</si>
  <si>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</si>
  <si>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</si>
  <si>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</si>
  <si>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</si>
  <si>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</si>
  <si>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</si>
  <si>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</si>
  <si>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</si>
  <si>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</si>
  <si>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</si>
  <si>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</si>
  <si>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</si>
  <si>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</si>
  <si>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</si>
  <si>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</si>
  <si>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</si>
  <si>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</si>
  <si>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</si>
  <si>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</si>
  <si>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</si>
  <si>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</si>
  <si>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</si>
  <si>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</si>
  <si>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</si>
  <si>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</si>
  <si>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</si>
  <si>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</si>
  <si>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</si>
  <si>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</si>
  <si>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</si>
  <si>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</si>
  <si>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</si>
  <si>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</si>
  <si>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</si>
  <si>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</si>
  <si>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</si>
  <si>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</si>
  <si>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</si>
  <si>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</si>
  <si>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</si>
  <si>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</si>
  <si>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</si>
  <si>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</si>
  <si>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</si>
  <si>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</si>
  <si>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</si>
  <si>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</si>
  <si>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</si>
  <si>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</si>
  <si>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</si>
  <si>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</si>
  <si>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</si>
  <si>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</si>
  <si>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</si>
  <si>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</si>
  <si>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</si>
  <si>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</si>
  <si>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</si>
  <si>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</si>
  <si>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</si>
  <si>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</si>
  <si>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</si>
  <si>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</si>
  <si>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</si>
  <si>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</si>
  <si>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</si>
  <si>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</si>
  <si>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</si>
  <si>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</si>
  <si>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</si>
  <si>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</si>
  <si>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</si>
  <si>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</si>
  <si>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</si>
  <si>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</si>
  <si>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</si>
  <si>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</si>
  <si>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</si>
  <si>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</si>
  <si>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</si>
  <si>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</si>
  <si>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</si>
  <si>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</si>
  <si>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</si>
  <si>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</si>
  <si>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</si>
  <si>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</si>
  <si>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</si>
  <si>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</si>
  <si>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</si>
  <si>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</si>
  <si>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</si>
  <si>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</si>
  <si>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</si>
  <si>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</si>
  <si>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</si>
  <si>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</si>
  <si>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</si>
  <si>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</si>
  <si>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</si>
  <si>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</si>
  <si>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</si>
  <si>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</si>
  <si>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</si>
  <si>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</si>
  <si>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</si>
  <si>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</si>
  <si>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</si>
  <si>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</si>
  <si>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</si>
  <si>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</si>
  <si>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</si>
  <si>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</si>
  <si>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</si>
  <si>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</si>
  <si>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</si>
  <si>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</si>
  <si>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</si>
  <si>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</si>
  <si>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</si>
  <si>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</si>
  <si>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</si>
  <si>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</si>
  <si>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</si>
  <si>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</si>
  <si>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</si>
  <si>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</si>
  <si>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</si>
  <si>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</si>
  <si>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</si>
  <si>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</si>
  <si>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</si>
  <si>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</si>
  <si>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</si>
  <si>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</si>
  <si>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</si>
  <si>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</si>
  <si>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</si>
  <si>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</si>
  <si>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</si>
  <si>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</si>
  <si>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</si>
  <si>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</si>
  <si>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</si>
  <si>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</si>
  <si>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</si>
  <si>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</si>
  <si>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</si>
  <si>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</si>
  <si>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</si>
  <si>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</si>
  <si>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</si>
  <si>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</si>
  <si>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</si>
  <si>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</si>
  <si>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</si>
  <si>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</si>
  <si>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</si>
  <si>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</si>
  <si>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</si>
  <si>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</si>
  <si>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</si>
  <si>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</si>
  <si>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</si>
  <si>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</si>
  <si>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</si>
  <si>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</si>
  <si>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</si>
  <si>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</si>
  <si>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</si>
  <si>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</si>
  <si>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</si>
  <si>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</si>
  <si>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</si>
  <si>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</si>
  <si>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</si>
  <si>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</si>
  <si>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</si>
  <si>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</si>
  <si>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</si>
  <si>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</si>
  <si>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</si>
  <si>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</si>
  <si>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</si>
  <si>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</si>
  <si>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</si>
  <si>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</si>
  <si>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</si>
  <si>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</si>
  <si>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</si>
  <si>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</si>
  <si>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</si>
  <si>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</si>
  <si>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</si>
  <si>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</si>
  <si>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</si>
  <si>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</si>
  <si>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</si>
  <si>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</si>
  <si>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</si>
  <si>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</si>
  <si>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</si>
  <si>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</si>
  <si>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</si>
  <si>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</si>
  <si>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</si>
  <si>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</si>
  <si>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</si>
  <si>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</si>
  <si>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</si>
  <si>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</si>
  <si>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</si>
  <si>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</si>
  <si>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</si>
  <si>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</si>
  <si>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</si>
  <si>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</si>
  <si>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</si>
  <si>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</si>
  <si>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</si>
  <si>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</si>
  <si>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</si>
  <si>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</si>
  <si>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</si>
  <si>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</si>
  <si>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</si>
  <si>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</si>
  <si>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</si>
  <si>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</si>
  <si>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</si>
  <si>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</si>
  <si>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</si>
  <si>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</si>
  <si>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</si>
  <si>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</si>
  <si>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</si>
  <si>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</si>
  <si>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</si>
  <si>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</si>
  <si>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</si>
  <si>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</si>
  <si>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</si>
  <si>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</si>
  <si>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</si>
  <si>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</si>
  <si>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</si>
  <si>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</si>
  <si>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</si>
  <si>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</si>
  <si>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</si>
  <si>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</si>
  <si>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</si>
  <si>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</si>
  <si>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</si>
  <si>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</si>
  <si>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</si>
  <si>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</si>
  <si>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</si>
  <si>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</si>
  <si>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</si>
  <si>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</si>
  <si>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</si>
  <si>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</si>
  <si>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</si>
  <si>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</si>
  <si>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</si>
  <si>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</si>
  <si>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</si>
  <si>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</si>
  <si>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</si>
  <si>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</si>
  <si>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</si>
  <si>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</si>
  <si>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</si>
  <si>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</si>
  <si>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</si>
  <si>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</si>
  <si>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</si>
  <si>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</si>
  <si>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</si>
  <si>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</si>
  <si>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</si>
  <si>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</si>
  <si>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</si>
  <si>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</si>
  <si>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</si>
  <si>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</si>
  <si>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</si>
  <si>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</si>
  <si>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</si>
  <si>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</si>
  <si>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</si>
  <si>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</si>
  <si>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</si>
  <si>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</si>
  <si>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</si>
  <si>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</si>
  <si>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</si>
  <si>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</si>
  <si>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</si>
  <si>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</si>
  <si>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</si>
  <si>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</si>
  <si>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</si>
  <si>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</si>
  <si>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</si>
  <si>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</si>
  <si>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</si>
  <si>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</si>
  <si>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</si>
  <si>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</si>
  <si>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</si>
  <si>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</si>
  <si>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</si>
  <si>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</si>
  <si>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</si>
  <si>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</si>
  <si>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</si>
  <si>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</si>
  <si>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</si>
  <si>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</si>
  <si>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</si>
  <si>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</si>
  <si>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</si>
  <si>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</si>
  <si>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</si>
  <si>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</si>
  <si>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</si>
  <si>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</si>
  <si>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</si>
  <si>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</si>
  <si>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</si>
  <si>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</si>
  <si>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</si>
  <si>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</si>
  <si>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</si>
  <si>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</si>
  <si>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</si>
  <si>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</si>
  <si>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</si>
  <si>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</si>
  <si>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</si>
  <si>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</si>
  <si>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</si>
  <si>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</si>
  <si>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</si>
  <si>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</si>
  <si>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</si>
  <si>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</si>
  <si>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</si>
  <si>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</si>
  <si>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</si>
  <si>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</si>
  <si>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</si>
  <si>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</si>
  <si>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</si>
  <si>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</si>
  <si>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</si>
  <si>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</si>
  <si>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</si>
  <si>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</si>
  <si>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</si>
  <si>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</si>
  <si>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</si>
  <si>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</si>
  <si>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</si>
  <si>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</si>
  <si>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</si>
  <si>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</si>
  <si>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</si>
  <si>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</si>
  <si>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</si>
  <si>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</si>
  <si>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</si>
  <si>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</si>
  <si>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</si>
  <si>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</si>
  <si>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</si>
  <si>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</si>
  <si>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</si>
  <si>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</si>
  <si>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</si>
  <si>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</si>
  <si>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</si>
  <si>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</si>
  <si>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</si>
  <si>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</si>
  <si>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</si>
  <si>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</si>
  <si>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</si>
  <si>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</si>
  <si>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</si>
  <si>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</si>
  <si>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</si>
  <si>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</si>
  <si>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</si>
  <si>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</si>
  <si>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</si>
  <si>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</si>
  <si>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</si>
  <si>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</si>
  <si>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</si>
  <si>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</si>
  <si>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</si>
  <si>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</si>
  <si>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</si>
  <si>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</si>
  <si>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</si>
  <si>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</si>
  <si>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</si>
  <si>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</si>
  <si>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</si>
  <si>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</si>
  <si>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</si>
  <si>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</si>
  <si>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</si>
  <si>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</si>
  <si>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</si>
  <si>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</si>
  <si>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</si>
  <si>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</si>
  <si>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</si>
  <si>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</si>
  <si>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</si>
  <si>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</si>
  <si>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</si>
  <si>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</si>
  <si>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</si>
  <si>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</si>
  <si>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</si>
  <si>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</si>
  <si>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</si>
  <si>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</si>
  <si>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</si>
  <si>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</si>
  <si>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</si>
  <si>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</si>
  <si>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</si>
  <si>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</si>
  <si>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</si>
  <si>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</si>
  <si>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</si>
  <si>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</si>
  <si>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</si>
  <si>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</si>
  <si>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</si>
  <si>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</si>
  <si>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</si>
  <si>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</si>
  <si>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</si>
  <si>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</si>
  <si>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</si>
  <si>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</si>
  <si>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</si>
  <si>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</si>
  <si>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</si>
  <si>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</si>
  <si>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</si>
  <si>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</si>
  <si>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</si>
  <si>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</si>
  <si>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</si>
  <si>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</si>
  <si>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</si>
  <si>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</si>
  <si>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</si>
  <si>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</si>
  <si>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</si>
  <si>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</si>
  <si>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</si>
  <si>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</si>
  <si>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</si>
  <si>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</si>
  <si>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</si>
  <si>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</si>
  <si>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</si>
  <si>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</si>
  <si>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</si>
  <si>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</si>
  <si>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</si>
  <si>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</si>
  <si>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</si>
  <si>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</si>
  <si>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</si>
  <si>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</si>
  <si>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</si>
  <si>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</si>
  <si>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</si>
  <si>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</si>
  <si>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</si>
  <si>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</si>
  <si>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</si>
  <si>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</si>
  <si>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</si>
  <si>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</si>
  <si>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</si>
  <si>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</si>
  <si>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</si>
  <si>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</si>
  <si>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</si>
  <si>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</si>
  <si>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</si>
  <si>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</si>
  <si>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</si>
  <si>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</si>
  <si>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</si>
  <si>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</si>
  <si>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</si>
  <si>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</si>
  <si>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</si>
  <si>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</si>
  <si>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</si>
  <si>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</si>
  <si>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</si>
  <si>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</si>
  <si>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</si>
  <si>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</si>
  <si>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</si>
  <si>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</si>
  <si>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</si>
  <si>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</si>
  <si>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</si>
  <si>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</si>
  <si>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</si>
  <si>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</si>
  <si>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</si>
  <si>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</si>
  <si>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</si>
  <si>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</si>
  <si>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</si>
  <si>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</si>
  <si>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</si>
  <si>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</si>
  <si>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</si>
  <si>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</si>
  <si>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</si>
  <si>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</si>
  <si>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</si>
  <si>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</si>
  <si>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</si>
  <si>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</si>
  <si>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</si>
  <si>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</si>
  <si>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</si>
  <si>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</si>
  <si>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</si>
  <si>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</si>
  <si>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</si>
  <si>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</si>
  <si>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</si>
  <si>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</si>
  <si>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</si>
  <si>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</si>
  <si>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</si>
  <si>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</si>
  <si>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</si>
  <si>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</si>
  <si>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</si>
  <si>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</si>
  <si>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</si>
  <si>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</si>
  <si>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</si>
  <si>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</si>
  <si>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</si>
  <si>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</si>
  <si>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</si>
  <si>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</si>
  <si>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</si>
  <si>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</si>
  <si>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</si>
  <si>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</si>
  <si>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</si>
  <si>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</si>
  <si>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</si>
  <si>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</si>
  <si>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</si>
  <si>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</si>
  <si>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</si>
  <si>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</si>
  <si>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</si>
  <si>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</si>
  <si>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</si>
  <si>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</si>
  <si>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</si>
  <si>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</si>
  <si>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</si>
  <si>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</si>
  <si>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</si>
  <si>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</si>
  <si>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</si>
  <si>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</si>
  <si>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</si>
  <si>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</si>
  <si>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</si>
  <si>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</si>
  <si>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</si>
  <si>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</si>
  <si>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</si>
  <si>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</si>
  <si>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</si>
  <si>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</si>
  <si>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</si>
  <si>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</si>
  <si>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</si>
  <si>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</si>
  <si>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</si>
  <si>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</si>
  <si>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</si>
  <si>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</si>
  <si>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</si>
  <si>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</si>
  <si>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</si>
  <si>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</si>
  <si>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</si>
  <si>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</si>
  <si>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</si>
  <si>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</si>
  <si>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</si>
  <si>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</si>
  <si>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</si>
  <si>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</si>
  <si>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</si>
  <si>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</si>
  <si>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</si>
  <si>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</si>
  <si>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</si>
  <si>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</si>
  <si>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</si>
  <si>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</si>
  <si>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</si>
  <si>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</si>
  <si>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</si>
  <si>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</si>
  <si>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</si>
  <si>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</si>
  <si>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</si>
  <si>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</si>
  <si>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</si>
  <si>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</si>
  <si>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</si>
  <si>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</si>
  <si>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</si>
  <si>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</si>
  <si>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</si>
  <si>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</si>
  <si>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</si>
  <si>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</si>
  <si>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</si>
  <si>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</si>
  <si>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</si>
  <si>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</si>
  <si>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</si>
  <si>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</si>
  <si>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</si>
  <si>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</si>
  <si>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</si>
  <si>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</si>
  <si>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</si>
  <si>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</si>
  <si>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</si>
  <si>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</si>
  <si>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</si>
  <si>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</si>
  <si>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</si>
  <si>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</si>
  <si>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</si>
  <si>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</si>
  <si>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</si>
  <si>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</si>
  <si>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</si>
  <si>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</si>
  <si>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</si>
  <si>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</si>
  <si>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</si>
  <si>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</si>
  <si>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</si>
  <si>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</si>
  <si>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</si>
  <si>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</si>
  <si>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</si>
  <si>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</si>
  <si>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</si>
  <si>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</si>
  <si>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</si>
  <si>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</si>
  <si>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</si>
  <si>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</si>
  <si>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</si>
  <si>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</si>
  <si>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</si>
  <si>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</si>
  <si>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</si>
  <si>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</si>
  <si>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</si>
  <si>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</si>
  <si>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</si>
  <si>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</si>
  <si>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</si>
  <si>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</si>
  <si>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</si>
  <si>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</si>
  <si>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</si>
  <si>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</si>
  <si>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</si>
  <si>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</si>
  <si>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</si>
  <si>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</si>
  <si>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</si>
  <si>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</si>
  <si>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</si>
  <si>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</si>
  <si>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</si>
  <si>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</si>
  <si>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</si>
  <si>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</si>
  <si>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</si>
  <si>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</si>
  <si>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</si>
  <si>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</si>
  <si>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</si>
  <si>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</si>
  <si>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</si>
  <si>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</si>
  <si>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</si>
  <si>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</si>
  <si>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</si>
  <si>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</si>
  <si>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</si>
  <si>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</si>
  <si>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</si>
  <si>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</si>
  <si>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</si>
  <si>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</si>
  <si>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</si>
  <si>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</si>
  <si>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</si>
  <si>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</si>
  <si>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</si>
  <si>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</si>
  <si>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</si>
  <si>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</si>
  <si>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</si>
  <si>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</si>
  <si>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</si>
  <si>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</si>
  <si>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</si>
  <si>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</si>
  <si>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</si>
  <si>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</si>
  <si>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</si>
  <si>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</si>
  <si>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</si>
  <si>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</si>
  <si>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</si>
  <si>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</si>
  <si>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</si>
  <si>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</si>
  <si>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</si>
  <si>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</si>
  <si>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</si>
  <si>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</si>
  <si>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</si>
  <si>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</si>
  <si>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</si>
  <si>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</si>
  <si>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</si>
  <si>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</si>
  <si>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</si>
  <si>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</si>
  <si>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</si>
  <si>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</si>
  <si>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</si>
  <si>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</si>
  <si>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</si>
  <si>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</si>
  <si>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</si>
  <si>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</si>
  <si>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</si>
  <si>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</si>
  <si>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</si>
  <si>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</si>
  <si>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</si>
  <si>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</si>
  <si>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</si>
  <si>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</si>
  <si>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</si>
  <si>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</si>
  <si>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</si>
  <si>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</si>
  <si>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</si>
  <si>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</si>
  <si>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</si>
  <si>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</si>
  <si>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</si>
  <si>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</si>
  <si>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</si>
  <si>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</si>
  <si>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</si>
  <si>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</si>
  <si>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</si>
  <si>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</si>
  <si>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</si>
  <si>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</si>
  <si>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</si>
  <si>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</si>
  <si>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</si>
  <si>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</si>
  <si>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</si>
  <si>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</si>
  <si>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</si>
  <si>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</si>
  <si>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</si>
  <si>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</si>
  <si>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</si>
  <si>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</si>
  <si>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</si>
  <si>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</si>
  <si>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</si>
  <si>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</si>
  <si>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</si>
  <si>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</si>
  <si>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</si>
  <si>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</si>
  <si>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</si>
  <si>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</si>
  <si>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</si>
  <si>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</si>
  <si>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</si>
  <si>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</si>
  <si>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</si>
  <si>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</si>
  <si>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</si>
  <si>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</si>
  <si>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</si>
  <si>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</si>
  <si>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</si>
  <si>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</si>
  <si>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</si>
  <si>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</si>
  <si>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</si>
  <si>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</si>
  <si>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</si>
  <si>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</si>
  <si>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</si>
  <si>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</si>
  <si>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</si>
  <si>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</si>
  <si>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</si>
  <si>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</si>
  <si>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</si>
  <si>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</si>
  <si>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</si>
  <si>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</si>
  <si>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</si>
  <si>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</si>
  <si>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</si>
  <si>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</si>
  <si>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</si>
  <si>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</si>
  <si>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</si>
  <si>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</si>
  <si>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</si>
  <si>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</si>
  <si>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</si>
  <si>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</si>
  <si>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</si>
  <si>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</si>
  <si>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</si>
  <si>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</si>
  <si>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</si>
  <si>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</si>
  <si>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</si>
  <si>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</si>
  <si>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</si>
  <si>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</si>
  <si>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</si>
  <si>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</si>
  <si>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</si>
  <si>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</si>
  <si>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</si>
  <si>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</si>
  <si>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</si>
  <si>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</si>
  <si>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</si>
  <si>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</si>
  <si>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</si>
  <si>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</si>
  <si>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</si>
  <si>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</si>
  <si>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</si>
  <si>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</si>
  <si>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</si>
  <si>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</si>
  <si>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</si>
  <si>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</si>
  <si>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</si>
  <si>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</si>
  <si>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</si>
  <si>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</si>
  <si>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</si>
  <si>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</si>
  <si>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</si>
  <si>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</si>
  <si>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</si>
  <si>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</si>
  <si>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</si>
  <si>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</si>
  <si>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</si>
  <si>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</si>
  <si>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</si>
  <si>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</si>
  <si>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</si>
  <si>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</si>
  <si>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</si>
  <si>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</si>
  <si>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</si>
  <si>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</si>
  <si>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</si>
  <si>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</si>
  <si>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</si>
  <si>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</si>
  <si>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</si>
  <si>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</si>
  <si>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</si>
  <si>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</si>
  <si>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</si>
  <si>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</si>
  <si>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</si>
  <si>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</si>
  <si>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</si>
  <si>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</si>
  <si>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</si>
  <si>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</si>
  <si>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</si>
  <si>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</si>
  <si>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</si>
  <si>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</si>
  <si>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</si>
  <si>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</si>
  <si>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</si>
  <si>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</si>
  <si>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</si>
  <si>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</si>
  <si>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</si>
  <si>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</si>
  <si>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</si>
  <si>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</si>
  <si>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</si>
  <si>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</si>
  <si>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</si>
  <si>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</si>
  <si>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</si>
  <si>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</si>
  <si>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</si>
  <si>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</si>
  <si>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</si>
  <si>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</si>
  <si>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</si>
  <si>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</si>
  <si>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</si>
  <si>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</si>
  <si>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</si>
  <si>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</si>
  <si>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</si>
  <si>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</si>
  <si>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</si>
  <si>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</si>
  <si>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</si>
  <si>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</si>
  <si>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</si>
  <si>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</si>
  <si>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</si>
  <si>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</si>
  <si>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</si>
  <si>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</si>
  <si>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</si>
  <si>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</si>
  <si>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</si>
  <si>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</si>
  <si>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</si>
  <si>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</si>
  <si>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</si>
  <si>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</si>
  <si>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</si>
  <si>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</si>
  <si>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</si>
  <si>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</si>
  <si>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</si>
  <si>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</si>
  <si>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</si>
  <si>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</si>
  <si>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</si>
  <si>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</si>
  <si>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</si>
  <si>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</si>
  <si>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</si>
  <si>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</si>
  <si>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</si>
  <si>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</si>
  <si>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</si>
  <si>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</si>
  <si>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</si>
  <si>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</si>
  <si>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</si>
  <si>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</si>
  <si>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</si>
  <si>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</si>
  <si>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</si>
  <si>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</si>
  <si>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</si>
  <si>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</si>
  <si>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</si>
  <si>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</si>
  <si>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</si>
  <si>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</si>
  <si>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</si>
  <si>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</si>
  <si>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</si>
  <si>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</si>
  <si>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</si>
  <si>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</si>
  <si>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</si>
  <si>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</si>
  <si>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</si>
  <si>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</si>
  <si>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</si>
  <si>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</si>
  <si>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</si>
  <si>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</si>
  <si>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</si>
  <si>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</si>
  <si>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</si>
  <si>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</si>
  <si>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</si>
  <si>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</si>
  <si>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</si>
  <si>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</si>
  <si>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</si>
  <si>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</si>
  <si>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</si>
  <si>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</si>
  <si>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</si>
  <si>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</si>
  <si>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</si>
  <si>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</si>
  <si>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</si>
  <si>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</si>
  <si>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</si>
  <si>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</si>
  <si>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</si>
  <si>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</si>
  <si>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</si>
  <si>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</si>
  <si>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</si>
  <si>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</si>
  <si>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</si>
  <si>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</si>
  <si>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</si>
  <si>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</si>
  <si>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</si>
  <si>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</si>
  <si>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</si>
  <si>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</si>
  <si>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</si>
  <si>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</si>
  <si>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</si>
  <si>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</si>
  <si>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</si>
  <si>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</si>
  <si>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</si>
  <si>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</si>
  <si>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</si>
  <si>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</si>
  <si>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</si>
  <si>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</si>
  <si>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</si>
  <si>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</si>
  <si>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</si>
  <si>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</si>
  <si>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</si>
  <si>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</si>
  <si>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</si>
  <si>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</si>
  <si>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</si>
  <si>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</si>
  <si>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</si>
  <si>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</si>
  <si>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</si>
  <si>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</si>
  <si>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</si>
  <si>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</si>
  <si>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</si>
  <si>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</si>
  <si>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</si>
  <si>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</si>
  <si>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</si>
  <si>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</si>
  <si>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</si>
  <si>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</si>
  <si>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</si>
  <si>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</si>
  <si>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</si>
  <si>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</si>
  <si>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</si>
  <si>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</si>
  <si>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</si>
  <si>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</si>
  <si>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</si>
  <si>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</si>
  <si>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</si>
  <si>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</si>
  <si>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</si>
  <si>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</si>
  <si>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</si>
  <si>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</si>
  <si>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</si>
  <si>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</si>
  <si>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</si>
  <si>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</si>
  <si>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</si>
  <si>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</si>
  <si>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</si>
  <si>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</si>
  <si>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</si>
  <si>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</si>
  <si>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</si>
  <si>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</si>
  <si>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</si>
  <si>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</si>
  <si>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</si>
  <si>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</si>
  <si>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</si>
  <si>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</si>
  <si>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</si>
  <si>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</si>
  <si>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</si>
  <si>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</si>
  <si>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</si>
  <si>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</si>
  <si>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</si>
  <si>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</si>
  <si>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</si>
  <si>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</si>
  <si>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</si>
  <si>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</si>
  <si>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</si>
  <si>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</si>
  <si>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</si>
  <si>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DOMOVINSKOG RATA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</si>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</sst>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64062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283378.53000000003</v>
      </c>
      <c r="D2" s="7">
        <f>'PR-RAS'!E6</f>
        <v>248886.00999999998</v>
      </c>
      <c r="E2" s="7">
        <v>0</v>
      </c>
      <c r="F2" s="7">
        <v>0</v>
      </c>
      <c r="G2" s="8">
        <f t="shared" ref="G2:G274" si="0">(B2/1000)*(C2*1+D2*2)</f>
        <v>781.15055000000007</v>
      </c>
      <c r="H2" s="8">
        <f t="shared" ref="H2:H274" si="1">ABS(C2-ROUND(C2,0))+ABS(D2-ROUND(D2,0))</f>
        <v>0.47999999995226972</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19.16</v>
      </c>
      <c r="D78" s="2">
        <f>'PR-RAS'!E82</f>
        <v>7.21</v>
      </c>
      <c r="E78" s="2">
        <v>0</v>
      </c>
      <c r="F78" s="2">
        <v>0</v>
      </c>
      <c r="G78" s="3">
        <f t="shared" si="0"/>
        <v>2.5856599999999998</v>
      </c>
      <c r="H78" s="3">
        <f t="shared" si="1"/>
        <v>0.37000000000000011</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19.16</v>
      </c>
      <c r="D79" s="2">
        <f>'PR-RAS'!E83</f>
        <v>7.21</v>
      </c>
      <c r="E79" s="2">
        <v>0</v>
      </c>
      <c r="F79" s="2">
        <v>0</v>
      </c>
      <c r="G79" s="3">
        <f t="shared" si="0"/>
        <v>2.61924</v>
      </c>
      <c r="H79" s="3">
        <f t="shared" si="1"/>
        <v>0.37000000000000011</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19.16</v>
      </c>
      <c r="D81" s="2">
        <f>'PR-RAS'!E85</f>
        <v>7.21</v>
      </c>
      <c r="E81" s="2">
        <v>0</v>
      </c>
      <c r="F81" s="2">
        <v>0</v>
      </c>
      <c r="G81" s="3">
        <f t="shared" si="0"/>
        <v>2.6863999999999999</v>
      </c>
      <c r="H81" s="3">
        <f t="shared" si="1"/>
        <v>0.37000000000000011</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415</v>
      </c>
      <c r="D102" s="2">
        <f>'PR-RAS'!E106</f>
        <v>0</v>
      </c>
      <c r="E102" s="2">
        <v>0</v>
      </c>
      <c r="F102" s="2">
        <v>0</v>
      </c>
      <c r="G102" s="3">
        <f t="shared" si="0"/>
        <v>41.914999999999999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415</v>
      </c>
      <c r="D108" s="2">
        <f>'PR-RAS'!E112</f>
        <v>0</v>
      </c>
      <c r="E108" s="2">
        <v>0</v>
      </c>
      <c r="F108" s="2">
        <v>0</v>
      </c>
      <c r="G108" s="3">
        <f t="shared" si="0"/>
        <v>44.405000000000001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415</v>
      </c>
      <c r="D113" s="2">
        <f>'PR-RAS'!E117</f>
        <v>0</v>
      </c>
      <c r="E113" s="2">
        <v>0</v>
      </c>
      <c r="F113" s="2">
        <v>0</v>
      </c>
      <c r="G113" s="3">
        <f t="shared" si="0"/>
        <v>46.480000000000004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858.17</v>
      </c>
      <c r="D121" s="2">
        <f>'PR-RAS'!E125</f>
        <v>10820.369999999999</v>
      </c>
      <c r="E121" s="2">
        <v>0</v>
      </c>
      <c r="F121" s="2">
        <v>0</v>
      </c>
      <c r="G121" s="3">
        <f t="shared" si="0"/>
        <v>2699.8691999999996</v>
      </c>
      <c r="H121" s="3">
        <f t="shared" si="1"/>
        <v>0.53999999999894044</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858.17</v>
      </c>
      <c r="D122" s="2">
        <f>'PR-RAS'!E126</f>
        <v>4237.12</v>
      </c>
      <c r="E122" s="2">
        <v>0</v>
      </c>
      <c r="F122" s="2">
        <v>0</v>
      </c>
      <c r="G122" s="3">
        <f t="shared" si="0"/>
        <v>1129.2216100000001</v>
      </c>
      <c r="H122" s="3">
        <f t="shared" si="1"/>
        <v>0.28999999999984993</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858.17</v>
      </c>
      <c r="D123" s="2">
        <f>'PR-RAS'!E127</f>
        <v>0</v>
      </c>
      <c r="E123" s="2">
        <v>0</v>
      </c>
      <c r="F123" s="2">
        <v>0</v>
      </c>
      <c r="G123" s="3">
        <f t="shared" si="0"/>
        <v>104.69673999999999</v>
      </c>
      <c r="H123" s="3">
        <f t="shared" si="1"/>
        <v>0.16999999999995907</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4237.12</v>
      </c>
      <c r="E124" s="2">
        <v>0</v>
      </c>
      <c r="F124" s="2">
        <v>0</v>
      </c>
      <c r="G124" s="3">
        <f t="shared" si="0"/>
        <v>1042.33152</v>
      </c>
      <c r="H124" s="3">
        <f t="shared" si="1"/>
        <v>0.11999999999989086</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6583.25</v>
      </c>
      <c r="E125" s="2">
        <v>0</v>
      </c>
      <c r="F125" s="2">
        <v>0</v>
      </c>
      <c r="G125" s="3">
        <f t="shared" si="0"/>
        <v>1632.646</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6583.25</v>
      </c>
      <c r="E127" s="2">
        <v>0</v>
      </c>
      <c r="F127" s="2">
        <v>0</v>
      </c>
      <c r="G127" s="3">
        <f t="shared" si="0"/>
        <v>1658.979</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282086.2</v>
      </c>
      <c r="D130" s="2">
        <f>'PR-RAS'!E134</f>
        <v>238058.43</v>
      </c>
      <c r="E130" s="2">
        <v>0</v>
      </c>
      <c r="F130" s="2">
        <v>0</v>
      </c>
      <c r="G130" s="3">
        <f t="shared" si="0"/>
        <v>97808.194740000006</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282086.2</v>
      </c>
      <c r="D131" s="2">
        <f>'PR-RAS'!E135</f>
        <v>238058.43</v>
      </c>
      <c r="E131" s="2">
        <v>0</v>
      </c>
      <c r="F131" s="2">
        <v>0</v>
      </c>
      <c r="G131" s="3">
        <f t="shared" si="0"/>
        <v>98566.397800000006</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282086.2</v>
      </c>
      <c r="D132" s="2">
        <f>'PR-RAS'!E136</f>
        <v>237002.43</v>
      </c>
      <c r="E132" s="2">
        <v>0</v>
      </c>
      <c r="F132" s="2">
        <v>0</v>
      </c>
      <c r="G132" s="3">
        <f t="shared" si="0"/>
        <v>99047.928860000015</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1056</v>
      </c>
      <c r="E133" s="2">
        <v>0</v>
      </c>
      <c r="F133" s="2">
        <v>0</v>
      </c>
      <c r="G133" s="3">
        <f t="shared" si="0"/>
        <v>278.78399999999999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279837.88</v>
      </c>
      <c r="D148" s="2">
        <f>'PR-RAS'!E152</f>
        <v>260695.65000000002</v>
      </c>
      <c r="E148" s="2">
        <v>0</v>
      </c>
      <c r="F148" s="2">
        <v>0</v>
      </c>
      <c r="G148" s="3">
        <f t="shared" si="0"/>
        <v>117780.68945999999</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178156.79</v>
      </c>
      <c r="D149" s="2">
        <f>'PR-RAS'!E153</f>
        <v>164794.63</v>
      </c>
      <c r="E149" s="2">
        <v>0</v>
      </c>
      <c r="F149" s="2">
        <v>0</v>
      </c>
      <c r="G149" s="3">
        <f t="shared" si="0"/>
        <v>75146.415399999998</v>
      </c>
      <c r="H149" s="3">
        <f t="shared" si="1"/>
        <v>0.57999999998719431</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123635.8</v>
      </c>
      <c r="D150" s="2">
        <f>'PR-RAS'!E154</f>
        <v>129163.99</v>
      </c>
      <c r="E150" s="2">
        <v>0</v>
      </c>
      <c r="F150" s="2">
        <v>0</v>
      </c>
      <c r="G150" s="3">
        <f t="shared" si="0"/>
        <v>56912.603220000005</v>
      </c>
      <c r="H150" s="3">
        <f t="shared" si="1"/>
        <v>0.20999999999185093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123635.8</v>
      </c>
      <c r="D151" s="2">
        <f>'PR-RAS'!E155</f>
        <v>129163.99</v>
      </c>
      <c r="E151" s="2">
        <v>0</v>
      </c>
      <c r="F151" s="2">
        <v>0</v>
      </c>
      <c r="G151" s="3">
        <f t="shared" si="0"/>
        <v>57294.567000000003</v>
      </c>
      <c r="H151" s="3">
        <f t="shared" si="1"/>
        <v>0.20999999999185093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34139.019999999997</v>
      </c>
      <c r="D155" s="2">
        <f>'PR-RAS'!E159</f>
        <v>14318.59</v>
      </c>
      <c r="E155" s="2">
        <v>0</v>
      </c>
      <c r="F155" s="2">
        <v>0</v>
      </c>
      <c r="G155" s="3">
        <f t="shared" si="0"/>
        <v>9667.5347999999994</v>
      </c>
      <c r="H155" s="3">
        <f t="shared" si="1"/>
        <v>0.42999999999665306</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20381.97</v>
      </c>
      <c r="D156" s="2">
        <f>'PR-RAS'!E160</f>
        <v>21312.05</v>
      </c>
      <c r="E156" s="2">
        <v>0</v>
      </c>
      <c r="F156" s="2">
        <v>0</v>
      </c>
      <c r="G156" s="3">
        <f t="shared" si="0"/>
        <v>9765.940849999999</v>
      </c>
      <c r="H156" s="3">
        <f t="shared" si="1"/>
        <v>7.9999999998108251E-2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20381.97</v>
      </c>
      <c r="D158" s="2">
        <f>'PR-RAS'!E162</f>
        <v>21312.05</v>
      </c>
      <c r="E158" s="2">
        <v>0</v>
      </c>
      <c r="F158" s="2">
        <v>0</v>
      </c>
      <c r="G158" s="3">
        <f t="shared" si="0"/>
        <v>9891.9529899999998</v>
      </c>
      <c r="H158" s="3">
        <f t="shared" si="1"/>
        <v>7.9999999998108251E-2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100766.07999999999</v>
      </c>
      <c r="D160" s="2">
        <f>'PR-RAS'!E164</f>
        <v>95104.45</v>
      </c>
      <c r="E160" s="2">
        <v>0</v>
      </c>
      <c r="F160" s="2">
        <v>0</v>
      </c>
      <c r="G160" s="3">
        <f t="shared" si="0"/>
        <v>46265.021819999994</v>
      </c>
      <c r="H160" s="3">
        <f t="shared" si="1"/>
        <v>0.52999999998428393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5741.76</v>
      </c>
      <c r="D161" s="2">
        <f>'PR-RAS'!E165</f>
        <v>4808.84</v>
      </c>
      <c r="E161" s="2">
        <v>0</v>
      </c>
      <c r="F161" s="2">
        <v>0</v>
      </c>
      <c r="G161" s="3">
        <f t="shared" si="0"/>
        <v>2457.5104000000001</v>
      </c>
      <c r="H161" s="3">
        <f t="shared" si="1"/>
        <v>0.3999999999996362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1632.9</v>
      </c>
      <c r="D162" s="2">
        <f>'PR-RAS'!E166</f>
        <v>359.3</v>
      </c>
      <c r="E162" s="2">
        <v>0</v>
      </c>
      <c r="F162" s="2">
        <v>0</v>
      </c>
      <c r="G162" s="3">
        <f t="shared" si="0"/>
        <v>378.5915</v>
      </c>
      <c r="H162" s="3">
        <f t="shared" si="1"/>
        <v>0.39999999999992042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3762.45</v>
      </c>
      <c r="D163" s="2">
        <f>'PR-RAS'!E167</f>
        <v>3324.54</v>
      </c>
      <c r="E163" s="2">
        <v>0</v>
      </c>
      <c r="F163" s="2">
        <v>0</v>
      </c>
      <c r="G163" s="3">
        <f t="shared" si="0"/>
        <v>1686.6678599999998</v>
      </c>
      <c r="H163" s="3">
        <f t="shared" si="1"/>
        <v>0.90999999999985448</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346.41</v>
      </c>
      <c r="D164" s="2">
        <f>'PR-RAS'!E168</f>
        <v>0</v>
      </c>
      <c r="E164" s="2">
        <v>0</v>
      </c>
      <c r="F164" s="2">
        <v>0</v>
      </c>
      <c r="G164" s="3">
        <f t="shared" si="0"/>
        <v>56.464830000000006</v>
      </c>
      <c r="H164" s="3">
        <f t="shared" si="1"/>
        <v>0.41000000000002501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1125</v>
      </c>
      <c r="E165" s="2">
        <v>0</v>
      </c>
      <c r="F165" s="2">
        <v>0</v>
      </c>
      <c r="G165" s="3">
        <f t="shared" si="0"/>
        <v>369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7281.72</v>
      </c>
      <c r="D166" s="2">
        <f>'PR-RAS'!E170</f>
        <v>6583.18</v>
      </c>
      <c r="E166" s="2">
        <v>0</v>
      </c>
      <c r="F166" s="2">
        <v>0</v>
      </c>
      <c r="G166" s="3">
        <f t="shared" si="0"/>
        <v>3373.9332000000004</v>
      </c>
      <c r="H166" s="3">
        <f t="shared" si="1"/>
        <v>0.46000000000003638</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2463.71</v>
      </c>
      <c r="D167" s="2">
        <f>'PR-RAS'!E171</f>
        <v>1886.96</v>
      </c>
      <c r="E167" s="2">
        <v>0</v>
      </c>
      <c r="F167" s="2">
        <v>0</v>
      </c>
      <c r="G167" s="3">
        <f t="shared" si="0"/>
        <v>1035.44658</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3897.8</v>
      </c>
      <c r="D169" s="2">
        <f>'PR-RAS'!E173</f>
        <v>4131.2700000000004</v>
      </c>
      <c r="E169" s="2">
        <v>0</v>
      </c>
      <c r="F169" s="2">
        <v>0</v>
      </c>
      <c r="G169" s="3">
        <f t="shared" si="0"/>
        <v>2042.93712</v>
      </c>
      <c r="H169" s="3">
        <f t="shared" si="1"/>
        <v>0.47000000000025466</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920.21</v>
      </c>
      <c r="D171" s="2">
        <f>'PR-RAS'!E175</f>
        <v>564.95000000000005</v>
      </c>
      <c r="E171" s="2">
        <v>0</v>
      </c>
      <c r="F171" s="2">
        <v>0</v>
      </c>
      <c r="G171" s="3">
        <f t="shared" si="0"/>
        <v>348.51870000000002</v>
      </c>
      <c r="H171" s="3">
        <f t="shared" si="1"/>
        <v>0.25999999999999091</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86407.76999999999</v>
      </c>
      <c r="D174" s="2">
        <f>'PR-RAS'!E178</f>
        <v>82687.73</v>
      </c>
      <c r="E174" s="2">
        <v>0</v>
      </c>
      <c r="F174" s="2">
        <v>0</v>
      </c>
      <c r="G174" s="3">
        <f t="shared" si="0"/>
        <v>43558.498789999991</v>
      </c>
      <c r="H174" s="3">
        <f t="shared" si="1"/>
        <v>0.50000000001455192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1846.38</v>
      </c>
      <c r="D175" s="2">
        <f>'PR-RAS'!E179</f>
        <v>5029.4399999999996</v>
      </c>
      <c r="E175" s="2">
        <v>0</v>
      </c>
      <c r="F175" s="2">
        <v>0</v>
      </c>
      <c r="G175" s="3">
        <f t="shared" si="0"/>
        <v>2071.5152399999997</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3441.62</v>
      </c>
      <c r="D176" s="2">
        <f>'PR-RAS'!E180</f>
        <v>783.89</v>
      </c>
      <c r="E176" s="2">
        <v>0</v>
      </c>
      <c r="F176" s="2">
        <v>0</v>
      </c>
      <c r="G176" s="3">
        <f t="shared" si="0"/>
        <v>876.64499999999987</v>
      </c>
      <c r="H176" s="3">
        <f t="shared" si="1"/>
        <v>0.49000000000012278</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278.62</v>
      </c>
      <c r="D178" s="2">
        <f>'PR-RAS'!E182</f>
        <v>403.51</v>
      </c>
      <c r="E178" s="2">
        <v>0</v>
      </c>
      <c r="F178" s="2">
        <v>0</v>
      </c>
      <c r="G178" s="3">
        <f t="shared" si="0"/>
        <v>192.15827999999996</v>
      </c>
      <c r="H178" s="3">
        <f t="shared" si="1"/>
        <v>0.87000000000000455</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32174.28</v>
      </c>
      <c r="D179" s="2">
        <f>'PR-RAS'!E183</f>
        <v>36899.279999999999</v>
      </c>
      <c r="E179" s="2">
        <v>0</v>
      </c>
      <c r="F179" s="2">
        <v>0</v>
      </c>
      <c r="G179" s="3">
        <f t="shared" si="0"/>
        <v>18863.165519999999</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780</v>
      </c>
      <c r="D180" s="2">
        <f>'PR-RAS'!E184</f>
        <v>1030</v>
      </c>
      <c r="E180" s="2">
        <v>0</v>
      </c>
      <c r="F180" s="2">
        <v>0</v>
      </c>
      <c r="G180" s="3">
        <f t="shared" si="0"/>
        <v>508.35999999999996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22876.98</v>
      </c>
      <c r="D181" s="2">
        <f>'PR-RAS'!E185</f>
        <v>24467.97</v>
      </c>
      <c r="E181" s="2">
        <v>0</v>
      </c>
      <c r="F181" s="2">
        <v>0</v>
      </c>
      <c r="G181" s="3">
        <f t="shared" si="0"/>
        <v>12926.325599999998</v>
      </c>
      <c r="H181" s="3">
        <f t="shared" si="1"/>
        <v>4.9999999999272404E-2</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6824.79</v>
      </c>
      <c r="D182" s="2">
        <f>'PR-RAS'!E186</f>
        <v>6202.58</v>
      </c>
      <c r="E182" s="2">
        <v>0</v>
      </c>
      <c r="F182" s="2">
        <v>0</v>
      </c>
      <c r="G182" s="3">
        <f t="shared" si="0"/>
        <v>3480.62095</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18185.099999999999</v>
      </c>
      <c r="D183" s="2">
        <f>'PR-RAS'!E187</f>
        <v>7871.06</v>
      </c>
      <c r="E183" s="2">
        <v>0</v>
      </c>
      <c r="F183" s="2">
        <v>0</v>
      </c>
      <c r="G183" s="3">
        <f t="shared" si="0"/>
        <v>6174.7540399999998</v>
      </c>
      <c r="H183" s="3">
        <f t="shared" si="1"/>
        <v>0.15999999999894499</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468</v>
      </c>
      <c r="D184" s="2">
        <f>'PR-RAS'!E188</f>
        <v>0</v>
      </c>
      <c r="E184" s="2">
        <v>0</v>
      </c>
      <c r="F184" s="2">
        <v>0</v>
      </c>
      <c r="G184" s="3">
        <f t="shared" si="0"/>
        <v>85.643999999999991</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866.83</v>
      </c>
      <c r="D190" s="2">
        <f>'PR-RAS'!E194</f>
        <v>1024.7</v>
      </c>
      <c r="E190" s="2">
        <v>0</v>
      </c>
      <c r="F190" s="2">
        <v>0</v>
      </c>
      <c r="G190" s="3">
        <f t="shared" si="0"/>
        <v>551.16746999999998</v>
      </c>
      <c r="H190" s="3">
        <f t="shared" si="1"/>
        <v>0.4699999999999136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54.18</v>
      </c>
      <c r="D192" s="2">
        <f>'PR-RAS'!E196</f>
        <v>90.07</v>
      </c>
      <c r="E192" s="2">
        <v>0</v>
      </c>
      <c r="F192" s="2">
        <v>0</v>
      </c>
      <c r="G192" s="3">
        <f t="shared" si="0"/>
        <v>44.755119999999998</v>
      </c>
      <c r="H192" s="3">
        <f t="shared" si="1"/>
        <v>0.24999999999999289</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655.32000000000005</v>
      </c>
      <c r="D193" s="2">
        <f>'PR-RAS'!E197</f>
        <v>728.63</v>
      </c>
      <c r="E193" s="2">
        <v>0</v>
      </c>
      <c r="F193" s="2">
        <v>0</v>
      </c>
      <c r="G193" s="3">
        <f t="shared" si="0"/>
        <v>405.61536000000001</v>
      </c>
      <c r="H193" s="3">
        <f t="shared" si="1"/>
        <v>0.69000000000005457</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85</v>
      </c>
      <c r="E194" s="2">
        <v>0</v>
      </c>
      <c r="F194" s="2">
        <v>0</v>
      </c>
      <c r="G194" s="3">
        <f t="shared" si="0"/>
        <v>32.81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26.33</v>
      </c>
      <c r="D195" s="2">
        <f>'PR-RAS'!E199</f>
        <v>0</v>
      </c>
      <c r="E195" s="2">
        <v>0</v>
      </c>
      <c r="F195" s="2">
        <v>0</v>
      </c>
      <c r="G195" s="3">
        <f t="shared" si="0"/>
        <v>5.1080199999999998</v>
      </c>
      <c r="H195" s="3">
        <f t="shared" si="1"/>
        <v>0.32999999999999829</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131</v>
      </c>
      <c r="D197" s="2">
        <f>'PR-RAS'!E201</f>
        <v>121</v>
      </c>
      <c r="E197" s="2">
        <v>0</v>
      </c>
      <c r="F197" s="2">
        <v>0</v>
      </c>
      <c r="G197" s="3">
        <f t="shared" si="0"/>
        <v>73.108000000000004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915.01</v>
      </c>
      <c r="D198" s="2">
        <f>'PR-RAS'!E202</f>
        <v>796.57</v>
      </c>
      <c r="E198" s="2">
        <v>0</v>
      </c>
      <c r="F198" s="2">
        <v>0</v>
      </c>
      <c r="G198" s="3">
        <f t="shared" si="0"/>
        <v>494.10555000000005</v>
      </c>
      <c r="H198" s="3">
        <f t="shared" si="1"/>
        <v>0.43999999999994088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915.01</v>
      </c>
      <c r="D212" s="2">
        <f>'PR-RAS'!E216</f>
        <v>796.57</v>
      </c>
      <c r="E212" s="2">
        <v>0</v>
      </c>
      <c r="F212" s="2">
        <v>0</v>
      </c>
      <c r="G212" s="3">
        <f t="shared" si="0"/>
        <v>529.21965</v>
      </c>
      <c r="H212" s="3">
        <f t="shared" si="1"/>
        <v>0.43999999999994088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915.01</v>
      </c>
      <c r="D213" s="2">
        <f>'PR-RAS'!E217</f>
        <v>796.57</v>
      </c>
      <c r="E213" s="2">
        <v>0</v>
      </c>
      <c r="F213" s="2">
        <v>0</v>
      </c>
      <c r="G213" s="3">
        <f t="shared" si="0"/>
        <v>531.7278</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16578.14</v>
      </c>
      <c r="E291" s="2">
        <v>0</v>
      </c>
      <c r="F291" s="2">
        <v>0</v>
      </c>
      <c r="G291" s="3">
        <f t="shared" si="12"/>
        <v>9615.3211999999985</v>
      </c>
      <c r="H291" s="3">
        <f t="shared" si="13"/>
        <v>0.13999999999941792</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16578.14</v>
      </c>
      <c r="E292" s="2">
        <v>0</v>
      </c>
      <c r="F292" s="2">
        <v>0</v>
      </c>
      <c r="G292" s="3">
        <f t="shared" si="12"/>
        <v>9648.4774799999996</v>
      </c>
      <c r="H292" s="3">
        <f t="shared" si="13"/>
        <v>0.13999999999941792</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279837.88</v>
      </c>
      <c r="D295" s="2">
        <f>'PR-RAS'!E299</f>
        <v>260695.65000000002</v>
      </c>
      <c r="E295" s="2">
        <v>0</v>
      </c>
      <c r="F295" s="2">
        <v>0</v>
      </c>
      <c r="G295" s="3">
        <f t="shared" si="12"/>
        <v>235561.37891999999</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3540.6500000000233</v>
      </c>
      <c r="D296" s="2">
        <f>'PR-RAS'!E300</f>
        <v>0</v>
      </c>
      <c r="E296" s="2">
        <v>0</v>
      </c>
      <c r="F296" s="2">
        <v>0</v>
      </c>
      <c r="G296" s="3">
        <f t="shared" si="12"/>
        <v>1044.4917500000067</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11809.640000000043</v>
      </c>
      <c r="E297" s="2">
        <v>0</v>
      </c>
      <c r="F297" s="2">
        <v>0</v>
      </c>
      <c r="G297" s="3">
        <f t="shared" si="12"/>
        <v>6991.3068800000256</v>
      </c>
      <c r="H297" s="3">
        <f t="shared" si="13"/>
        <v>0.35999999995692633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772.25</v>
      </c>
      <c r="D298" s="2">
        <f>'PR-RAS'!E302</f>
        <v>1555.62</v>
      </c>
      <c r="E298" s="2">
        <v>0</v>
      </c>
      <c r="F298" s="2">
        <v>0</v>
      </c>
      <c r="G298" s="3">
        <f t="shared" si="12"/>
        <v>1153.39653</v>
      </c>
      <c r="H298" s="3">
        <f t="shared" si="13"/>
        <v>0.63000000000010914</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40</v>
      </c>
      <c r="E300" s="2">
        <v>0</v>
      </c>
      <c r="F300" s="2">
        <v>0</v>
      </c>
      <c r="G300" s="3">
        <f t="shared" si="12"/>
        <v>23.919999999999998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40</v>
      </c>
      <c r="E301" s="2">
        <v>0</v>
      </c>
      <c r="F301" s="2">
        <v>0</v>
      </c>
      <c r="G301" s="3">
        <f t="shared" si="12"/>
        <v>24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2757.2799999999997</v>
      </c>
      <c r="D355" s="2">
        <f>'PR-RAS'!E360</f>
        <v>9904.0499999999993</v>
      </c>
      <c r="E355" s="2">
        <v>0</v>
      </c>
      <c r="F355" s="2">
        <v>0</v>
      </c>
      <c r="G355" s="3">
        <f t="shared" si="12"/>
        <v>7988.1445199999989</v>
      </c>
      <c r="H355" s="3">
        <f t="shared" si="13"/>
        <v>0.32999999999901775</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2757.2799999999997</v>
      </c>
      <c r="D368" s="2">
        <f>'PR-RAS'!E373</f>
        <v>9904.0499999999993</v>
      </c>
      <c r="E368" s="2">
        <v>0</v>
      </c>
      <c r="F368" s="2">
        <v>0</v>
      </c>
      <c r="G368" s="3">
        <f t="shared" si="12"/>
        <v>8281.4944599999981</v>
      </c>
      <c r="H368" s="3">
        <f t="shared" si="13"/>
        <v>0.32999999999901775</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2757.2799999999997</v>
      </c>
      <c r="D374" s="2">
        <f>'PR-RAS'!E379</f>
        <v>3370.8</v>
      </c>
      <c r="E374" s="2">
        <v>0</v>
      </c>
      <c r="F374" s="2">
        <v>0</v>
      </c>
      <c r="G374" s="3">
        <f t="shared" si="12"/>
        <v>3543.0822400000002</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1681.29</v>
      </c>
      <c r="D375" s="2">
        <f>'PR-RAS'!E380</f>
        <v>0</v>
      </c>
      <c r="E375" s="2">
        <v>0</v>
      </c>
      <c r="F375" s="2">
        <v>0</v>
      </c>
      <c r="G375" s="3">
        <f t="shared" si="12"/>
        <v>628.80246</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1075.99</v>
      </c>
      <c r="D376" s="2">
        <f>'PR-RAS'!E381</f>
        <v>1173.8</v>
      </c>
      <c r="E376" s="2">
        <v>0</v>
      </c>
      <c r="F376" s="2">
        <v>0</v>
      </c>
      <c r="G376" s="3">
        <f t="shared" si="12"/>
        <v>1283.8462500000001</v>
      </c>
      <c r="H376" s="3">
        <f t="shared" si="13"/>
        <v>0.21000000000003638</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2197</v>
      </c>
      <c r="E381" s="2">
        <v>0</v>
      </c>
      <c r="F381" s="2">
        <v>0</v>
      </c>
      <c r="G381" s="3">
        <f t="shared" si="12"/>
        <v>1669.72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6533.25</v>
      </c>
      <c r="E388" s="2">
        <v>0</v>
      </c>
      <c r="F388" s="2">
        <v>0</v>
      </c>
      <c r="G388" s="3">
        <f t="shared" si="12"/>
        <v>5056.7354999999998</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6533.25</v>
      </c>
      <c r="E391" s="2">
        <v>0</v>
      </c>
      <c r="F391" s="2">
        <v>0</v>
      </c>
      <c r="G391" s="3">
        <f t="shared" si="12"/>
        <v>5095.9350000000004</v>
      </c>
      <c r="H391" s="3">
        <f t="shared" si="13"/>
        <v>0.25</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2757.2799999999997</v>
      </c>
      <c r="D413" s="2">
        <f>'PR-RAS'!E418</f>
        <v>9904.0499999999993</v>
      </c>
      <c r="E413" s="2">
        <v>0</v>
      </c>
      <c r="F413" s="2">
        <v>0</v>
      </c>
      <c r="G413" s="3">
        <f t="shared" si="12"/>
        <v>9296.9365599999983</v>
      </c>
      <c r="H413" s="3">
        <f t="shared" si="13"/>
        <v>0.32999999999901775</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283378.53000000003</v>
      </c>
      <c r="D417" s="2">
        <f>'PR-RAS'!E422</f>
        <v>248886.00999999998</v>
      </c>
      <c r="E417" s="2">
        <v>0</v>
      </c>
      <c r="F417" s="2">
        <v>0</v>
      </c>
      <c r="G417" s="3">
        <f t="shared" si="12"/>
        <v>324958.62880000001</v>
      </c>
      <c r="H417" s="3">
        <f t="shared" si="13"/>
        <v>0.47999999995226972</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282595.16000000003</v>
      </c>
      <c r="D418" s="2">
        <f>'PR-RAS'!E423</f>
        <v>270599.7</v>
      </c>
      <c r="E418" s="2">
        <v>0</v>
      </c>
      <c r="F418" s="2">
        <v>0</v>
      </c>
      <c r="G418" s="3">
        <f t="shared" si="12"/>
        <v>343522.33152000001</v>
      </c>
      <c r="H418" s="3">
        <f t="shared" si="13"/>
        <v>0.46000000002095476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783.36999999999534</v>
      </c>
      <c r="D419" s="2">
        <f>'PR-RAS'!E424</f>
        <v>0</v>
      </c>
      <c r="E419" s="2">
        <v>0</v>
      </c>
      <c r="F419" s="2">
        <v>0</v>
      </c>
      <c r="G419" s="3">
        <f t="shared" si="12"/>
        <v>327.44865999999803</v>
      </c>
      <c r="H419" s="3">
        <f t="shared" si="13"/>
        <v>0.36999999999534339</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21713.690000000031</v>
      </c>
      <c r="E420" s="2">
        <v>0</v>
      </c>
      <c r="F420" s="2">
        <v>0</v>
      </c>
      <c r="G420" s="3">
        <f t="shared" si="12"/>
        <v>18196.072220000027</v>
      </c>
      <c r="H420" s="3">
        <f t="shared" si="13"/>
        <v>0.30999999996856786</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772.25</v>
      </c>
      <c r="D421" s="2">
        <f>'PR-RAS'!E426</f>
        <v>1555.62</v>
      </c>
      <c r="E421" s="2">
        <v>0</v>
      </c>
      <c r="F421" s="2">
        <v>0</v>
      </c>
      <c r="G421" s="3">
        <f t="shared" si="12"/>
        <v>1631.0657999999999</v>
      </c>
      <c r="H421" s="3">
        <f t="shared" si="13"/>
        <v>0.63000000000010914</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40</v>
      </c>
      <c r="E423" s="2">
        <v>0</v>
      </c>
      <c r="F423" s="2">
        <v>0</v>
      </c>
      <c r="G423" s="3">
        <f t="shared" si="12"/>
        <v>33.76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283378.53000000003</v>
      </c>
      <c r="D637" s="2">
        <f>'PR-RAS'!E643</f>
        <v>248886.00999999998</v>
      </c>
      <c r="E637" s="2">
        <v>0</v>
      </c>
      <c r="F637" s="2">
        <v>0</v>
      </c>
      <c r="G637" s="3">
        <f t="shared" si="14"/>
        <v>496811.74980000005</v>
      </c>
      <c r="H637" s="3">
        <f t="shared" si="15"/>
        <v>0.47999999995226972</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282595.16000000003</v>
      </c>
      <c r="D638" s="2">
        <f>'PR-RAS'!E644</f>
        <v>270599.7</v>
      </c>
      <c r="E638" s="2">
        <v>0</v>
      </c>
      <c r="F638" s="2">
        <v>0</v>
      </c>
      <c r="G638" s="3">
        <f t="shared" si="14"/>
        <v>524757.13472000009</v>
      </c>
      <c r="H638" s="3">
        <f t="shared" si="15"/>
        <v>0.46000000002095476</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783.36999999999534</v>
      </c>
      <c r="D639" s="2">
        <f>'PR-RAS'!E645</f>
        <v>0</v>
      </c>
      <c r="E639" s="2">
        <v>0</v>
      </c>
      <c r="F639" s="2">
        <v>0</v>
      </c>
      <c r="G639" s="3">
        <f t="shared" si="14"/>
        <v>499.79005999999703</v>
      </c>
      <c r="H639" s="3">
        <f t="shared" si="15"/>
        <v>0.36999999999534339</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21713.690000000031</v>
      </c>
      <c r="E640" s="2">
        <v>0</v>
      </c>
      <c r="F640" s="2">
        <v>0</v>
      </c>
      <c r="G640" s="3">
        <f t="shared" si="14"/>
        <v>27750.095820000042</v>
      </c>
      <c r="H640" s="3">
        <f t="shared" si="15"/>
        <v>0.30999999996856786</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772.25</v>
      </c>
      <c r="D641" s="2">
        <f>'PR-RAS'!E647</f>
        <v>1555.62</v>
      </c>
      <c r="E641" s="2">
        <v>0</v>
      </c>
      <c r="F641" s="2">
        <v>0</v>
      </c>
      <c r="G641" s="3">
        <f t="shared" si="14"/>
        <v>2485.4335999999998</v>
      </c>
      <c r="H641" s="3">
        <f t="shared" si="15"/>
        <v>0.63000000000010914</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1555.6199999999953</v>
      </c>
      <c r="D643" s="2">
        <f>'PR-RAS'!E649</f>
        <v>0</v>
      </c>
      <c r="E643" s="2">
        <v>0</v>
      </c>
      <c r="F643" s="2">
        <v>0</v>
      </c>
      <c r="G643" s="3">
        <f t="shared" si="14"/>
        <v>998.70803999999703</v>
      </c>
      <c r="H643" s="3">
        <f t="shared" si="15"/>
        <v>0.38000000000465661</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20158.070000000032</v>
      </c>
      <c r="E644" s="2">
        <v>0</v>
      </c>
      <c r="F644" s="2">
        <v>0</v>
      </c>
      <c r="G644" s="3">
        <f t="shared" si="14"/>
        <v>25923.278020000042</v>
      </c>
      <c r="H644" s="3">
        <f t="shared" si="15"/>
        <v>7.0000000032450771E-2</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29830.94</v>
      </c>
      <c r="D646" s="2">
        <f>'PR-RAS'!E653</f>
        <v>47522.45</v>
      </c>
      <c r="E646" s="2">
        <v>0</v>
      </c>
      <c r="F646" s="2">
        <v>0</v>
      </c>
      <c r="G646" s="3">
        <f t="shared" si="14"/>
        <v>80544.916800000006</v>
      </c>
      <c r="H646" s="3">
        <f t="shared" si="15"/>
        <v>0.50999999999839929</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483361.61</v>
      </c>
      <c r="D647" s="2">
        <f>'PR-RAS'!E654</f>
        <v>322368.65000000002</v>
      </c>
      <c r="E647" s="2">
        <v>0</v>
      </c>
      <c r="F647" s="2">
        <v>0</v>
      </c>
      <c r="G647" s="3">
        <f t="shared" si="14"/>
        <v>728751.89586000016</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465670.1</v>
      </c>
      <c r="D648" s="2">
        <f>'PR-RAS'!E655</f>
        <v>356704.15</v>
      </c>
      <c r="E648" s="2">
        <v>0</v>
      </c>
      <c r="F648" s="2">
        <v>0</v>
      </c>
      <c r="G648" s="3">
        <f t="shared" si="14"/>
        <v>762863.72479999997</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47522.450000000012</v>
      </c>
      <c r="D649" s="2">
        <f>'PR-RAS'!E656</f>
        <v>13186.950000000012</v>
      </c>
      <c r="E649" s="2">
        <v>0</v>
      </c>
      <c r="F649" s="2">
        <v>0</v>
      </c>
      <c r="G649" s="3">
        <f t="shared" si="14"/>
        <v>47884.834800000026</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6</v>
      </c>
      <c r="D651" s="2">
        <f>'PR-RAS'!E658</f>
        <v>6</v>
      </c>
      <c r="E651" s="2">
        <v>0</v>
      </c>
      <c r="F651" s="2">
        <v>0</v>
      </c>
      <c r="G651" s="3">
        <f t="shared" si="14"/>
        <v>11.700000000000001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7</v>
      </c>
      <c r="D653" s="2">
        <f>'PR-RAS'!E660</f>
        <v>6</v>
      </c>
      <c r="E653" s="2">
        <v>0</v>
      </c>
      <c r="F653" s="2">
        <v>0</v>
      </c>
      <c r="G653" s="3">
        <f t="shared" si="14"/>
        <v>12.388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415</v>
      </c>
      <c r="D719" s="2">
        <f>'PR-RAS'!E726</f>
        <v>0</v>
      </c>
      <c r="E719" s="2">
        <v>0</v>
      </c>
      <c r="F719" s="2">
        <v>0</v>
      </c>
      <c r="G719" s="3">
        <f t="shared" si="14"/>
        <v>297.96999999999997</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12120.46</v>
      </c>
      <c r="D725" s="2">
        <f>'PR-RAS'!E732</f>
        <v>0</v>
      </c>
      <c r="E725" s="2">
        <v>0</v>
      </c>
      <c r="F725" s="2">
        <v>0</v>
      </c>
      <c r="G725" s="3">
        <f t="shared" si="14"/>
        <v>8775.2130399999987</v>
      </c>
      <c r="H725" s="3">
        <f t="shared" si="15"/>
        <v>0.45999999999912689</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3762.45</v>
      </c>
      <c r="D727" s="2">
        <f>'PR-RAS'!E734</f>
        <v>3324.54</v>
      </c>
      <c r="E727" s="2">
        <v>0</v>
      </c>
      <c r="F727" s="2">
        <v>0</v>
      </c>
      <c r="G727" s="3">
        <f t="shared" si="14"/>
        <v>7558.7707799999989</v>
      </c>
      <c r="H727" s="3">
        <f t="shared" si="15"/>
        <v>0.90999999999985448</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780</v>
      </c>
      <c r="D729" s="2">
        <f>'PR-RAS'!E736</f>
        <v>1030</v>
      </c>
      <c r="E729" s="2">
        <v>0</v>
      </c>
      <c r="F729" s="2">
        <v>0</v>
      </c>
      <c r="G729" s="3">
        <f t="shared" si="14"/>
        <v>2067.52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3874.91</v>
      </c>
      <c r="D731" s="2">
        <f>'PR-RAS'!E738</f>
        <v>0</v>
      </c>
      <c r="E731" s="2">
        <v>0</v>
      </c>
      <c r="F731" s="2">
        <v>0</v>
      </c>
      <c r="G731" s="3">
        <f t="shared" si="14"/>
        <v>2828.6842999999999</v>
      </c>
      <c r="H731" s="3">
        <f t="shared" si="15"/>
        <v>9.0000000000145519E-2</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12730.87</v>
      </c>
      <c r="D732" s="2">
        <f>'PR-RAS'!E739</f>
        <v>16967.97</v>
      </c>
      <c r="E732" s="2">
        <v>0</v>
      </c>
      <c r="F732" s="2">
        <v>0</v>
      </c>
      <c r="G732" s="3">
        <f t="shared" si="14"/>
        <v>34113.438110000003</v>
      </c>
      <c r="H732" s="3">
        <f t="shared" si="15"/>
        <v>0.15999999999803549</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140119.03</v>
      </c>
      <c r="D1011" s="7">
        <f>BILANCA!E6</f>
        <v>119710.74999999999</v>
      </c>
      <c r="E1011" s="7">
        <v>0</v>
      </c>
      <c r="F1011" s="7">
        <v>0</v>
      </c>
      <c r="G1011" s="8">
        <f t="shared" ref="G1011:G1306" si="38">B1011/1000*C1011+B1011/500*D1011</f>
        <v>379.54052999999999</v>
      </c>
      <c r="H1011" s="8">
        <f t="shared" si="35"/>
        <v>0.28000000001338776</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92501.05</v>
      </c>
      <c r="D1012" s="2">
        <f>BILANCA!E7</f>
        <v>100337.65999999999</v>
      </c>
      <c r="E1012" s="2">
        <v>0</v>
      </c>
      <c r="F1012" s="2">
        <v>0</v>
      </c>
      <c r="G1012" s="3">
        <f t="shared" si="38"/>
        <v>586.35273999999993</v>
      </c>
      <c r="H1012" s="3">
        <f t="shared" si="35"/>
        <v>0.39000000001396984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75922.91</v>
      </c>
      <c r="D1017" s="2">
        <f>BILANCA!E12</f>
        <v>83759.51999999999</v>
      </c>
      <c r="E1017" s="2">
        <v>0</v>
      </c>
      <c r="F1017" s="2">
        <v>0</v>
      </c>
      <c r="G1017" s="3">
        <f t="shared" si="38"/>
        <v>1704.0936499999998</v>
      </c>
      <c r="H1017" s="3">
        <f t="shared" si="35"/>
        <v>0.57000000000698492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6376.16</v>
      </c>
      <c r="D1024" s="2">
        <f>BILANCA!E19</f>
        <v>7679.5199999999932</v>
      </c>
      <c r="E1024" s="2">
        <v>0</v>
      </c>
      <c r="F1024" s="2">
        <v>0</v>
      </c>
      <c r="G1024" s="3">
        <f t="shared" si="38"/>
        <v>304.29279999999983</v>
      </c>
      <c r="H1024" s="3">
        <f t="shared" si="35"/>
        <v>0.64000000000669388</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22229.55</v>
      </c>
      <c r="D1025" s="2">
        <f>BILANCA!E20</f>
        <v>22229.55</v>
      </c>
      <c r="E1025" s="2">
        <v>0</v>
      </c>
      <c r="F1025" s="2">
        <v>0</v>
      </c>
      <c r="G1025" s="3">
        <f t="shared" si="38"/>
        <v>1000.3297499999999</v>
      </c>
      <c r="H1025" s="3">
        <f t="shared" si="35"/>
        <v>0.90000000000145519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4292.51</v>
      </c>
      <c r="D1026" s="2">
        <f>BILANCA!E21</f>
        <v>5432.51</v>
      </c>
      <c r="E1026" s="2">
        <v>0</v>
      </c>
      <c r="F1026" s="2">
        <v>0</v>
      </c>
      <c r="G1026" s="3">
        <f t="shared" si="38"/>
        <v>242.52048000000002</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5302.61</v>
      </c>
      <c r="D1027" s="2">
        <f>BILANCA!E22</f>
        <v>5302.61</v>
      </c>
      <c r="E1027" s="2">
        <v>0</v>
      </c>
      <c r="F1027" s="2">
        <v>0</v>
      </c>
      <c r="G1027" s="3">
        <f t="shared" si="38"/>
        <v>270.43311</v>
      </c>
      <c r="H1027" s="3">
        <f t="shared" si="35"/>
        <v>0.78000000000065484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3425.68</v>
      </c>
      <c r="D1031" s="2">
        <f>BILANCA!E26</f>
        <v>5656.48</v>
      </c>
      <c r="E1031" s="2">
        <v>0</v>
      </c>
      <c r="F1031" s="2">
        <v>0</v>
      </c>
      <c r="G1031" s="3">
        <f t="shared" si="38"/>
        <v>309.51143999999999</v>
      </c>
      <c r="H1031" s="3">
        <f t="shared" si="35"/>
        <v>0.79999999999972715</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28874.19</v>
      </c>
      <c r="D1033" s="2">
        <f>BILANCA!E28</f>
        <v>30941.63</v>
      </c>
      <c r="E1033" s="2">
        <v>0</v>
      </c>
      <c r="F1033" s="2">
        <v>0</v>
      </c>
      <c r="G1033" s="3">
        <f t="shared" si="38"/>
        <v>2087.4213500000001</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69546.75</v>
      </c>
      <c r="D1040" s="2">
        <f>BILANCA!E35</f>
        <v>76080</v>
      </c>
      <c r="E1040" s="2">
        <v>0</v>
      </c>
      <c r="F1040" s="2">
        <v>0</v>
      </c>
      <c r="G1040" s="3">
        <f t="shared" si="38"/>
        <v>6651.2025000000003</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69546.75</v>
      </c>
      <c r="D1043" s="2">
        <f>BILANCA!E38</f>
        <v>76080</v>
      </c>
      <c r="E1043" s="2">
        <v>0</v>
      </c>
      <c r="F1043" s="2">
        <v>0</v>
      </c>
      <c r="G1043" s="3">
        <f t="shared" si="38"/>
        <v>7316.3227500000012</v>
      </c>
      <c r="H1043" s="3">
        <f t="shared" si="35"/>
        <v>0.25</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8317.26</v>
      </c>
      <c r="D1059" s="2">
        <f>BILANCA!E54</f>
        <v>8882.2099999999991</v>
      </c>
      <c r="E1059" s="2">
        <v>0</v>
      </c>
      <c r="F1059" s="2">
        <v>0</v>
      </c>
      <c r="G1059" s="3">
        <f t="shared" si="38"/>
        <v>1278.0023200000001</v>
      </c>
      <c r="H1059" s="3">
        <f t="shared" si="35"/>
        <v>0.46999999999934516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8317.26</v>
      </c>
      <c r="D1060" s="2">
        <f>BILANCA!E55</f>
        <v>8882.2099999999991</v>
      </c>
      <c r="E1060" s="2">
        <v>0</v>
      </c>
      <c r="F1060" s="2">
        <v>0</v>
      </c>
      <c r="G1060" s="3">
        <f t="shared" si="38"/>
        <v>1304.0840000000001</v>
      </c>
      <c r="H1060" s="3">
        <f t="shared" si="35"/>
        <v>0.46999999999934516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16578.14</v>
      </c>
      <c r="D1068" s="2">
        <f>BILANCA!E63</f>
        <v>16578.14</v>
      </c>
      <c r="E1068" s="2">
        <v>0</v>
      </c>
      <c r="F1068" s="2">
        <v>0</v>
      </c>
      <c r="G1068" s="3">
        <f t="shared" si="38"/>
        <v>2884.59636</v>
      </c>
      <c r="H1068" s="3">
        <f t="shared" si="35"/>
        <v>0.27999999999883585</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16578.14</v>
      </c>
      <c r="D1072" s="2">
        <f>BILANCA!E67</f>
        <v>16578.14</v>
      </c>
      <c r="E1072" s="2">
        <v>0</v>
      </c>
      <c r="F1072" s="2">
        <v>0</v>
      </c>
      <c r="G1072" s="3">
        <f t="shared" si="38"/>
        <v>3083.5340399999995</v>
      </c>
      <c r="H1072" s="3">
        <f t="shared" si="35"/>
        <v>0.27999999999883585</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47617.979999999996</v>
      </c>
      <c r="D1074" s="2">
        <f>BILANCA!E69</f>
        <v>19373.09</v>
      </c>
      <c r="E1074" s="2">
        <v>0</v>
      </c>
      <c r="F1074" s="2">
        <v>0</v>
      </c>
      <c r="G1074" s="3">
        <f t="shared" si="38"/>
        <v>5527.3062399999999</v>
      </c>
      <c r="H1074" s="3">
        <f t="shared" si="35"/>
        <v>0.11000000000422006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47522.45</v>
      </c>
      <c r="D1075" s="2">
        <f>BILANCA!E70</f>
        <v>13186.95</v>
      </c>
      <c r="E1075" s="2">
        <v>0</v>
      </c>
      <c r="F1075" s="2">
        <v>0</v>
      </c>
      <c r="G1075" s="3">
        <f t="shared" si="38"/>
        <v>4803.2627499999999</v>
      </c>
      <c r="H1075" s="3">
        <f t="shared" si="35"/>
        <v>0.49999999999636202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47522.45</v>
      </c>
      <c r="D1076" s="2">
        <f>BILANCA!E71</f>
        <v>13077.95</v>
      </c>
      <c r="E1076" s="2">
        <v>0</v>
      </c>
      <c r="F1076" s="2">
        <v>0</v>
      </c>
      <c r="G1076" s="3">
        <f t="shared" si="38"/>
        <v>4862.7710999999999</v>
      </c>
      <c r="H1076" s="3">
        <f t="shared" si="35"/>
        <v>0.49999999999636202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47522.45</v>
      </c>
      <c r="D1078" s="2">
        <f>BILANCA!E73</f>
        <v>13077.95</v>
      </c>
      <c r="E1078" s="2">
        <v>0</v>
      </c>
      <c r="F1078" s="2">
        <v>0</v>
      </c>
      <c r="G1078" s="3">
        <f t="shared" si="38"/>
        <v>5010.1278000000002</v>
      </c>
      <c r="H1078" s="3">
        <f t="shared" si="35"/>
        <v>0.49999999999636202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109</v>
      </c>
      <c r="E1085" s="2">
        <v>0</v>
      </c>
      <c r="F1085" s="2">
        <v>0</v>
      </c>
      <c r="G1085" s="3">
        <f t="shared" si="38"/>
        <v>16.349999999999998</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95.53</v>
      </c>
      <c r="D1087" s="2">
        <f>BILANCA!E82</f>
        <v>6146.14</v>
      </c>
      <c r="E1087" s="2">
        <v>0</v>
      </c>
      <c r="F1087" s="2">
        <v>0</v>
      </c>
      <c r="G1087" s="3">
        <f t="shared" si="38"/>
        <v>953.86137000000008</v>
      </c>
      <c r="H1087" s="3">
        <f t="shared" si="35"/>
        <v>0.61000000000032628</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95.53</v>
      </c>
      <c r="D1092" s="2">
        <f>BILANCA!E87</f>
        <v>6146.14</v>
      </c>
      <c r="E1092" s="2">
        <v>0</v>
      </c>
      <c r="F1092" s="2">
        <v>0</v>
      </c>
      <c r="G1092" s="3">
        <f t="shared" si="38"/>
        <v>1015.80042</v>
      </c>
      <c r="H1092" s="3">
        <f t="shared" si="35"/>
        <v>0.61000000000032628</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40</v>
      </c>
      <c r="E1152" s="2">
        <v>0</v>
      </c>
      <c r="F1152" s="2">
        <v>0</v>
      </c>
      <c r="G1152" s="3">
        <f t="shared" si="38"/>
        <v>11.36</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40</v>
      </c>
      <c r="E1166" s="2">
        <v>0</v>
      </c>
      <c r="F1166" s="2">
        <v>0</v>
      </c>
      <c r="G1166" s="3">
        <f t="shared" si="38"/>
        <v>12.48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140119.03</v>
      </c>
      <c r="D1180" s="2">
        <f>BILANCA!E176</f>
        <v>119710.75</v>
      </c>
      <c r="E1180" s="2">
        <v>0</v>
      </c>
      <c r="F1180" s="2">
        <v>0</v>
      </c>
      <c r="G1180" s="3">
        <f t="shared" si="38"/>
        <v>64521.890100000004</v>
      </c>
      <c r="H1180" s="3">
        <f t="shared" si="41"/>
        <v>0.27999999999883585</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46062.36</v>
      </c>
      <c r="D1181" s="2">
        <f>BILANCA!E177</f>
        <v>39491.160000000003</v>
      </c>
      <c r="E1181" s="2">
        <v>0</v>
      </c>
      <c r="F1181" s="2">
        <v>0</v>
      </c>
      <c r="G1181" s="3">
        <f t="shared" si="38"/>
        <v>21382.640280000003</v>
      </c>
      <c r="H1181" s="3">
        <f t="shared" si="41"/>
        <v>0.52000000000407454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46062.36</v>
      </c>
      <c r="D1182" s="2">
        <f>BILANCA!E178</f>
        <v>33383.17</v>
      </c>
      <c r="E1182" s="2">
        <v>0</v>
      </c>
      <c r="F1182" s="2">
        <v>0</v>
      </c>
      <c r="G1182" s="3">
        <f t="shared" si="38"/>
        <v>19406.536399999997</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18206.23</v>
      </c>
      <c r="D1183" s="2">
        <f>BILANCA!E179</f>
        <v>14612.27</v>
      </c>
      <c r="E1183" s="2">
        <v>0</v>
      </c>
      <c r="F1183" s="2">
        <v>0</v>
      </c>
      <c r="G1183" s="3">
        <f t="shared" si="38"/>
        <v>8205.5232099999994</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2679.54</v>
      </c>
      <c r="D1184" s="2">
        <f>BILANCA!E180</f>
        <v>9325.02</v>
      </c>
      <c r="E1184" s="2">
        <v>0</v>
      </c>
      <c r="F1184" s="2">
        <v>0</v>
      </c>
      <c r="G1184" s="3">
        <f t="shared" si="38"/>
        <v>3711.34692</v>
      </c>
      <c r="H1184" s="3">
        <f t="shared" si="41"/>
        <v>0.48000000000047294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75.94</v>
      </c>
      <c r="D1185" s="2">
        <f>BILANCA!E181</f>
        <v>53.54</v>
      </c>
      <c r="E1185" s="2">
        <v>0</v>
      </c>
      <c r="F1185" s="2">
        <v>0</v>
      </c>
      <c r="G1185" s="3">
        <f t="shared" si="38"/>
        <v>32.028499999999994</v>
      </c>
      <c r="H1185" s="3">
        <f t="shared" si="41"/>
        <v>0.52000000000000313</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75.94</v>
      </c>
      <c r="D1186" s="2">
        <f>BILANCA!E182</f>
        <v>0</v>
      </c>
      <c r="E1186" s="2">
        <v>0</v>
      </c>
      <c r="F1186" s="2">
        <v>0</v>
      </c>
      <c r="G1186" s="3">
        <f t="shared" si="38"/>
        <v>13.36544</v>
      </c>
      <c r="H1186" s="3">
        <f t="shared" si="41"/>
        <v>6.0000000000002274E-2</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53.54</v>
      </c>
      <c r="E1188" s="2">
        <v>0</v>
      </c>
      <c r="F1188" s="2">
        <v>0</v>
      </c>
      <c r="G1188" s="3">
        <f t="shared" si="38"/>
        <v>19.06024</v>
      </c>
      <c r="H1188" s="3">
        <f t="shared" si="41"/>
        <v>0.46000000000000085</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25100.65</v>
      </c>
      <c r="D1200" s="2">
        <f>BILANCA!E196</f>
        <v>9392.34</v>
      </c>
      <c r="E1200" s="2">
        <v>0</v>
      </c>
      <c r="F1200" s="2">
        <v>0</v>
      </c>
      <c r="G1200" s="3">
        <f t="shared" si="38"/>
        <v>8338.2127</v>
      </c>
      <c r="H1200" s="3">
        <f t="shared" si="41"/>
        <v>0.68999999999869033</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2314.8000000000002</v>
      </c>
      <c r="E1201" s="2">
        <v>0</v>
      </c>
      <c r="F1201" s="2">
        <v>0</v>
      </c>
      <c r="G1201" s="3">
        <f t="shared" si="38"/>
        <v>884.25360000000012</v>
      </c>
      <c r="H1201" s="3">
        <f t="shared" si="41"/>
        <v>0.1999999999998181</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2314.8000000000002</v>
      </c>
      <c r="E1203" s="2">
        <v>0</v>
      </c>
      <c r="F1203" s="2">
        <v>0</v>
      </c>
      <c r="G1203" s="3">
        <f t="shared" si="44"/>
        <v>893.51280000000008</v>
      </c>
      <c r="H1203" s="3">
        <f t="shared" si="45"/>
        <v>0.1999999999998181</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3793.19</v>
      </c>
      <c r="E1251" s="2">
        <v>0</v>
      </c>
      <c r="F1251" s="2">
        <v>0</v>
      </c>
      <c r="G1251" s="3">
        <f>B1251/1000*C1251+B1251/500*D1251</f>
        <v>1828.3175799999999</v>
      </c>
      <c r="H1251" s="3">
        <f>ABS(C1251-ROUND(C1251,0))+ABS(D1251-ROUND(D1251,0))</f>
        <v>0.19000000000005457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94056.67</v>
      </c>
      <c r="D1255" s="2">
        <f>BILANCA!E251</f>
        <v>80219.59</v>
      </c>
      <c r="E1255" s="2">
        <v>0</v>
      </c>
      <c r="F1255" s="2">
        <v>0</v>
      </c>
      <c r="G1255" s="3">
        <f t="shared" si="38"/>
        <v>62351.483249999997</v>
      </c>
      <c r="H1255" s="3">
        <f t="shared" si="41"/>
        <v>0.74000000000523869</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92501.05</v>
      </c>
      <c r="D1256" s="2">
        <f>BILANCA!E252</f>
        <v>100337.66</v>
      </c>
      <c r="E1256" s="2">
        <v>0</v>
      </c>
      <c r="F1256" s="2">
        <v>0</v>
      </c>
      <c r="G1256" s="3">
        <f t="shared" si="38"/>
        <v>72121.387019999995</v>
      </c>
      <c r="H1256" s="3">
        <f t="shared" si="41"/>
        <v>0.38999999999941792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92501.05</v>
      </c>
      <c r="D1257" s="2">
        <f>BILANCA!E253</f>
        <v>100337.66</v>
      </c>
      <c r="E1257" s="2">
        <v>0</v>
      </c>
      <c r="F1257" s="2">
        <v>0</v>
      </c>
      <c r="G1257" s="3">
        <f t="shared" si="38"/>
        <v>72414.563389999996</v>
      </c>
      <c r="H1257" s="3">
        <f t="shared" si="41"/>
        <v>0.38999999999941792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1555.62</v>
      </c>
      <c r="D1259" s="2">
        <f>BILANCA!E255</f>
        <v>-20158.07</v>
      </c>
      <c r="E1259" s="2">
        <v>0</v>
      </c>
      <c r="F1259" s="2">
        <v>0</v>
      </c>
      <c r="G1259" s="3">
        <f t="shared" si="38"/>
        <v>-9651.3694799999994</v>
      </c>
      <c r="H1259" s="3">
        <f t="shared" si="41"/>
        <v>0.4499999999998181</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1555.62</v>
      </c>
      <c r="D1260" s="2">
        <f>BILANCA!E256</f>
        <v>0</v>
      </c>
      <c r="E1260" s="2">
        <v>0</v>
      </c>
      <c r="F1260" s="2">
        <v>0</v>
      </c>
      <c r="G1260" s="3">
        <f t="shared" si="38"/>
        <v>388.90499999999997</v>
      </c>
      <c r="H1260" s="3">
        <f t="shared" si="41"/>
        <v>0.38000000000010914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1555.62</v>
      </c>
      <c r="D1261" s="2">
        <f>BILANCA!E257</f>
        <v>0</v>
      </c>
      <c r="E1261" s="2">
        <v>0</v>
      </c>
      <c r="F1261" s="2">
        <v>0</v>
      </c>
      <c r="G1261" s="3">
        <f t="shared" si="38"/>
        <v>390.46061999999995</v>
      </c>
      <c r="H1261" s="3">
        <f t="shared" si="41"/>
        <v>0.38000000000010914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20158.07</v>
      </c>
      <c r="E1264" s="2">
        <v>0</v>
      </c>
      <c r="F1264" s="2">
        <v>0</v>
      </c>
      <c r="G1264" s="3">
        <f t="shared" si="38"/>
        <v>10240.299559999999</v>
      </c>
      <c r="H1264" s="3">
        <f t="shared" si="41"/>
        <v>6.9999999999708962E-2</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10254.02</v>
      </c>
      <c r="E1265" s="2">
        <v>0</v>
      </c>
      <c r="F1265" s="2">
        <v>0</v>
      </c>
      <c r="G1265" s="3">
        <f t="shared" si="38"/>
        <v>5229.5502000000006</v>
      </c>
      <c r="H1265" s="3">
        <f t="shared" si="41"/>
        <v>2.0000000000436557E-2</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9904.0499999999993</v>
      </c>
      <c r="E1266" s="2">
        <v>0</v>
      </c>
      <c r="F1266" s="2">
        <v>0</v>
      </c>
      <c r="G1266" s="3">
        <f t="shared" si="38"/>
        <v>5070.8735999999999</v>
      </c>
      <c r="H1266" s="3">
        <f t="shared" si="41"/>
        <v>4.9999999999272404E-2</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40</v>
      </c>
      <c r="E1278" s="2">
        <v>0</v>
      </c>
      <c r="F1278" s="2">
        <v>0</v>
      </c>
      <c r="G1278" s="3">
        <f t="shared" si="38"/>
        <v>21.44</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40</v>
      </c>
      <c r="E1292" s="2">
        <v>0</v>
      </c>
      <c r="F1292" s="2">
        <v>0</v>
      </c>
      <c r="G1292" s="3">
        <f t="shared" si="48"/>
        <v>22.56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40</v>
      </c>
      <c r="E1306" s="2">
        <v>0</v>
      </c>
      <c r="F1306" s="2">
        <v>0</v>
      </c>
      <c r="G1306" s="3">
        <f t="shared" si="38"/>
        <v>23.68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31.36</v>
      </c>
      <c r="D1312" s="2">
        <f>BILANCA!E309</f>
        <v>31.36</v>
      </c>
      <c r="E1312" s="2">
        <v>0</v>
      </c>
      <c r="F1312" s="2">
        <v>0</v>
      </c>
      <c r="G1312" s="3">
        <f t="shared" si="52"/>
        <v>28.41216</v>
      </c>
      <c r="H1312" s="3">
        <f t="shared" si="41"/>
        <v>0.71999999999999886</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64.17</v>
      </c>
      <c r="D1314" s="2">
        <f>BILANCA!E311</f>
        <v>6114.78</v>
      </c>
      <c r="E1314" s="2">
        <v>0</v>
      </c>
      <c r="F1314" s="2">
        <v>0</v>
      </c>
      <c r="G1314" s="3">
        <f t="shared" si="52"/>
        <v>3737.2939200000001</v>
      </c>
      <c r="H1314" s="3">
        <f t="shared" si="41"/>
        <v>0.39000000000025636</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46062.36</v>
      </c>
      <c r="D1340" s="2">
        <f>BILANCA!E337</f>
        <v>33383.17</v>
      </c>
      <c r="E1340" s="2">
        <v>0</v>
      </c>
      <c r="F1340" s="2">
        <v>0</v>
      </c>
      <c r="G1340" s="3">
        <f t="shared" si="52"/>
        <v>37233.470999999998</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2314.8000000000002</v>
      </c>
      <c r="E1342" s="2">
        <v>0</v>
      </c>
      <c r="F1342" s="2">
        <v>0</v>
      </c>
      <c r="G1342" s="3">
        <f t="shared" si="52"/>
        <v>1537.0272000000002</v>
      </c>
      <c r="H1342" s="3">
        <f t="shared" si="41"/>
        <v>0.1999999999998181</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3793.19</v>
      </c>
      <c r="E1371" s="2">
        <v>0</v>
      </c>
      <c r="F1371" s="2">
        <v>0</v>
      </c>
      <c r="G1371" s="3">
        <f t="shared" si="57"/>
        <v>2738.68318</v>
      </c>
      <c r="H1371" s="3">
        <f t="shared" si="58"/>
        <v>0.19000000000005457</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282595.15999999997</v>
      </c>
      <c r="D1503" s="2">
        <f>'RAS-funkcijski'!E107</f>
        <v>270599.7</v>
      </c>
      <c r="E1503" s="2">
        <v>0</v>
      </c>
      <c r="F1503" s="2">
        <v>0</v>
      </c>
      <c r="G1503" s="3">
        <f t="shared" si="52"/>
        <v>84850.839680000005</v>
      </c>
      <c r="H1503" s="3">
        <f t="shared" si="63"/>
        <v>0.4599999999627471</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282595.15999999997</v>
      </c>
      <c r="D1505" s="2">
        <f>'RAS-funkcijski'!E109</f>
        <v>270599.7</v>
      </c>
      <c r="E1505" s="2">
        <v>0</v>
      </c>
      <c r="F1505" s="2">
        <v>0</v>
      </c>
      <c r="G1505" s="3">
        <f t="shared" si="52"/>
        <v>86498.428799999994</v>
      </c>
      <c r="H1505" s="3">
        <f t="shared" si="63"/>
        <v>0.4599999999627471</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282595.15999999997</v>
      </c>
      <c r="D1537" s="14">
        <f>'RAS-funkcijski'!E141</f>
        <v>270599.7</v>
      </c>
      <c r="E1537" s="14">
        <v>0</v>
      </c>
      <c r="F1537" s="14">
        <v>0</v>
      </c>
      <c r="G1537" s="15">
        <f t="shared" si="52"/>
        <v>112859.85472</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6533.25</v>
      </c>
      <c r="D1538" s="7">
        <f>'P-VRIO'!E5</f>
        <v>0</v>
      </c>
      <c r="E1538" s="7">
        <v>0</v>
      </c>
      <c r="F1538" s="7">
        <v>0</v>
      </c>
      <c r="G1538" s="8">
        <f t="shared" si="52"/>
        <v>6.5332499999999998</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6533.25</v>
      </c>
      <c r="D1539" s="2">
        <f>'P-VRIO'!E6</f>
        <v>0</v>
      </c>
      <c r="E1539" s="2">
        <v>0</v>
      </c>
      <c r="F1539" s="2">
        <v>0</v>
      </c>
      <c r="G1539" s="3">
        <f t="shared" si="52"/>
        <v>13.0665</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6533.25</v>
      </c>
      <c r="D1540" s="2">
        <f>'P-VRIO'!E7</f>
        <v>0</v>
      </c>
      <c r="E1540" s="2">
        <v>0</v>
      </c>
      <c r="F1540" s="2">
        <v>0</v>
      </c>
      <c r="G1540" s="3">
        <f t="shared" si="52"/>
        <v>19.59975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6533.25</v>
      </c>
      <c r="D1542" s="2">
        <f>'P-VRIO'!E9</f>
        <v>0</v>
      </c>
      <c r="E1542" s="2">
        <v>0</v>
      </c>
      <c r="F1542" s="2">
        <v>0</v>
      </c>
      <c r="G1542" s="3">
        <f t="shared" si="52"/>
        <v>32.666249999999998</v>
      </c>
      <c r="H1542" s="3">
        <f t="shared" si="63"/>
        <v>0.25</v>
      </c>
      <c r="I1542" s="11">
        <f t="shared" si="64"/>
        <v>8.1665624999999995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46062.36</v>
      </c>
      <c r="D1582" s="7"/>
      <c r="E1582" s="7">
        <v>0</v>
      </c>
      <c r="F1582" s="7">
        <v>0</v>
      </c>
      <c r="G1582" s="8">
        <f t="shared" ref="G1582:G1686" si="70">B1582/1000*C1582</f>
        <v>46.062359999999998</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405599.77999999997</v>
      </c>
      <c r="D1583" s="2">
        <v>0</v>
      </c>
      <c r="E1583" s="2">
        <v>0</v>
      </c>
      <c r="F1583" s="2">
        <v>0</v>
      </c>
      <c r="G1583" s="3">
        <f t="shared" si="70"/>
        <v>811.19955999999991</v>
      </c>
      <c r="H1583" s="3">
        <f t="shared" si="71"/>
        <v>0.22000000003026798</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131705.1</v>
      </c>
      <c r="D1584" s="2">
        <v>0</v>
      </c>
      <c r="E1584" s="2">
        <v>0</v>
      </c>
      <c r="F1584" s="2">
        <v>0</v>
      </c>
      <c r="G1584" s="3">
        <f t="shared" si="70"/>
        <v>395.11530000000005</v>
      </c>
      <c r="H1584" s="3">
        <f t="shared" si="71"/>
        <v>0.10000000000582077</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270523.88</v>
      </c>
      <c r="D1585" s="2">
        <v>0</v>
      </c>
      <c r="E1585" s="2">
        <v>0</v>
      </c>
      <c r="F1585" s="2">
        <v>0</v>
      </c>
      <c r="G1585" s="3">
        <f t="shared" si="70"/>
        <v>1082.0955200000001</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164794.63</v>
      </c>
      <c r="D1586" s="2">
        <v>0</v>
      </c>
      <c r="E1586" s="2">
        <v>0</v>
      </c>
      <c r="F1586" s="2">
        <v>0</v>
      </c>
      <c r="G1586" s="3">
        <f t="shared" si="70"/>
        <v>823.97315000000003</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95104.45</v>
      </c>
      <c r="D1587" s="2">
        <v>0</v>
      </c>
      <c r="E1587" s="2">
        <v>0</v>
      </c>
      <c r="F1587" s="2">
        <v>0</v>
      </c>
      <c r="G1587" s="3">
        <f t="shared" si="70"/>
        <v>570.62670000000003</v>
      </c>
      <c r="H1587" s="3">
        <f t="shared" si="71"/>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796.57</v>
      </c>
      <c r="D1588" s="2">
        <v>0</v>
      </c>
      <c r="E1588" s="2">
        <v>0</v>
      </c>
      <c r="F1588" s="2">
        <v>0</v>
      </c>
      <c r="G1588" s="3">
        <f t="shared" si="70"/>
        <v>5.5759900000000009</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9828.23</v>
      </c>
      <c r="D1593" s="2">
        <v>0</v>
      </c>
      <c r="E1593" s="2">
        <v>0</v>
      </c>
      <c r="F1593" s="2">
        <v>0</v>
      </c>
      <c r="G1593" s="3">
        <f t="shared" si="70"/>
        <v>117.93876</v>
      </c>
      <c r="H1593" s="3">
        <f t="shared" si="71"/>
        <v>0.22999999999956344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3370.8</v>
      </c>
      <c r="D1594" s="2">
        <v>0</v>
      </c>
      <c r="E1594" s="2">
        <v>0</v>
      </c>
      <c r="F1594" s="2">
        <v>0</v>
      </c>
      <c r="G1594" s="3">
        <f t="shared" si="70"/>
        <v>43.820399999999999</v>
      </c>
      <c r="H1594" s="3">
        <f t="shared" si="71"/>
        <v>0.1999999999998181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412170.98</v>
      </c>
      <c r="D1602" s="2">
        <v>0</v>
      </c>
      <c r="E1602" s="2">
        <v>0</v>
      </c>
      <c r="F1602" s="2">
        <v>0</v>
      </c>
      <c r="G1602" s="3">
        <f t="shared" si="70"/>
        <v>8655.59058</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151879.29999999999</v>
      </c>
      <c r="D1603" s="2">
        <v>0</v>
      </c>
      <c r="E1603" s="2">
        <v>0</v>
      </c>
      <c r="F1603" s="2">
        <v>0</v>
      </c>
      <c r="G1603" s="3">
        <f t="shared" si="70"/>
        <v>3341.3445999999994</v>
      </c>
      <c r="H1603" s="3">
        <f t="shared" si="71"/>
        <v>0.29999999998835847</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259235.68</v>
      </c>
      <c r="D1604" s="2">
        <v>0</v>
      </c>
      <c r="E1604" s="2">
        <v>0</v>
      </c>
      <c r="F1604" s="2">
        <v>0</v>
      </c>
      <c r="G1604" s="3">
        <f t="shared" si="70"/>
        <v>5962.4206399999994</v>
      </c>
      <c r="H1604" s="3">
        <f t="shared" si="71"/>
        <v>0.32000000000698492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168156.34</v>
      </c>
      <c r="D1605" s="2">
        <v>0</v>
      </c>
      <c r="E1605" s="2">
        <v>0</v>
      </c>
      <c r="F1605" s="2">
        <v>0</v>
      </c>
      <c r="G1605" s="3">
        <f t="shared" si="70"/>
        <v>4035.75216</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88691.22</v>
      </c>
      <c r="D1606" s="2">
        <v>0</v>
      </c>
      <c r="E1606" s="2">
        <v>0</v>
      </c>
      <c r="F1606" s="2">
        <v>0</v>
      </c>
      <c r="G1606" s="3">
        <f t="shared" si="70"/>
        <v>2217.2805000000003</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818.97</v>
      </c>
      <c r="D1607" s="2">
        <v>0</v>
      </c>
      <c r="E1607" s="2">
        <v>0</v>
      </c>
      <c r="F1607" s="2">
        <v>0</v>
      </c>
      <c r="G1607" s="3">
        <f t="shared" si="70"/>
        <v>21.293219999999998</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1569.15</v>
      </c>
      <c r="D1612" s="2">
        <v>0</v>
      </c>
      <c r="E1612" s="2">
        <v>0</v>
      </c>
      <c r="F1612" s="2">
        <v>0</v>
      </c>
      <c r="G1612" s="3">
        <f t="shared" si="70"/>
        <v>48.643650000000001</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1056</v>
      </c>
      <c r="D1613" s="2">
        <v>0</v>
      </c>
      <c r="E1613" s="2">
        <v>0</v>
      </c>
      <c r="F1613" s="2">
        <v>0</v>
      </c>
      <c r="G1613" s="3">
        <f t="shared" si="70"/>
        <v>33.792000000000002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39491.159999999974</v>
      </c>
      <c r="D1621" s="2">
        <v>0</v>
      </c>
      <c r="E1621" s="2">
        <v>0</v>
      </c>
      <c r="F1621" s="2">
        <v>0</v>
      </c>
      <c r="G1621" s="3">
        <f t="shared" si="70"/>
        <v>1579.6463999999989</v>
      </c>
      <c r="H1621" s="3">
        <f t="shared" si="71"/>
        <v>0.15999999997438863</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39491.160000000003</v>
      </c>
      <c r="D1681" s="2">
        <v>0</v>
      </c>
      <c r="E1681" s="2">
        <v>0</v>
      </c>
      <c r="F1681" s="2">
        <v>0</v>
      </c>
      <c r="G1681" s="3">
        <f t="shared" si="70"/>
        <v>3949.1160000000004</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3793.19</v>
      </c>
      <c r="D1682" s="2">
        <v>0</v>
      </c>
      <c r="E1682" s="2">
        <v>0</v>
      </c>
      <c r="F1682" s="2">
        <v>0</v>
      </c>
      <c r="G1682" s="3">
        <f t="shared" si="70"/>
        <v>383.11219000000006</v>
      </c>
      <c r="H1682" s="3">
        <f t="shared" si="71"/>
        <v>0.19000000000005457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33383.17</v>
      </c>
      <c r="D1683" s="2">
        <v>0</v>
      </c>
      <c r="E1683" s="2">
        <v>0</v>
      </c>
      <c r="F1683" s="2">
        <v>0</v>
      </c>
      <c r="G1683" s="3">
        <f t="shared" si="70"/>
        <v>3405.0833399999997</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2314.8000000000002</v>
      </c>
      <c r="D1684" s="2">
        <v>0</v>
      </c>
      <c r="E1684" s="2">
        <v>0</v>
      </c>
      <c r="F1684" s="2">
        <v>0</v>
      </c>
      <c r="G1684" s="3">
        <f t="shared" si="70"/>
        <v>238.42439999999999</v>
      </c>
      <c r="H1684" s="3">
        <f t="shared" si="71"/>
        <v>0.1999999999998181</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cols>
    <col min="1" max="1" width="10.71875" style="1" customWidth="1"/>
    <col min="2" max="3" width="45.7187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15"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71875" style="203" customWidth="1"/>
    <col min="2" max="6" width="14.44140625" style="1" customWidth="1"/>
  </cols>
  <sheetData>
    <row r="1" spans="1:1" ht="37.5" customHeight="1">
      <c r="A1" s="210" t="s">
        <v>1998</v>
      </c>
    </row>
    <row r="2" spans="1:1" ht="12.75" customHeight="1">
      <c r="A2" s="204"/>
    </row>
    <row r="3" spans="1:1" ht="12.3">
      <c r="A3" s="205" t="s">
        <v>1999</v>
      </c>
    </row>
    <row r="4" spans="1:1" ht="39" customHeight="1">
      <c r="A4" s="205" t="s">
        <v>2000</v>
      </c>
    </row>
    <row r="5" spans="1:1" ht="60.75" customHeight="1">
      <c r="A5" s="205" t="s">
        <v>2001</v>
      </c>
    </row>
    <row r="6" spans="1:1" ht="27" customHeight="1">
      <c r="A6" s="206" t="s">
        <v>2002</v>
      </c>
    </row>
    <row r="7" spans="1:1" ht="51.6">
      <c r="A7" s="207" t="s">
        <v>2003</v>
      </c>
    </row>
    <row r="8" spans="1:1" ht="72.3">
      <c r="A8" s="208" t="s">
        <v>2004</v>
      </c>
    </row>
    <row r="9" spans="1:1" ht="20.7">
      <c r="A9" s="205" t="s">
        <v>2005</v>
      </c>
    </row>
    <row r="10" spans="1:1" ht="41.1">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cols>
    <col min="1" max="1" width="16.5546875" style="1" customWidth="1"/>
    <col min="2" max="2" width="5.71875" style="1" customWidth="1"/>
    <col min="3" max="3" width="37.44140625" style="1" customWidth="1"/>
    <col min="4" max="4" width="9.44140625" style="1" customWidth="1"/>
    <col min="5" max="5" width="20.1640625" style="1" customWidth="1"/>
    <col min="6" max="7" width="9.83203125" style="1" customWidth="1"/>
    <col min="8" max="9" width="16.27734375" style="1" customWidth="1"/>
    <col min="10" max="23" width="8" style="1" customWidth="1"/>
    <col min="24" max="24" width="14.44140625" style="315" customWidth="1"/>
    <col min="25" max="16384" width="14.44140625" style="315"/>
  </cols>
  <sheetData>
    <row r="2" spans="1:23" ht="37.5" customHeight="1">
      <c r="A2" s="331" t="s">
        <v>1970</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49673</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5.6">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1977</v>
      </c>
      <c r="B17" s="358" t="str">
        <f>'PR-RAS'!B6</f>
        <v>PRIHODI POSLOVANJA (šifre 61+62+63+64+65+66+67+68)</v>
      </c>
      <c r="C17" s="354"/>
      <c r="D17" s="354"/>
      <c r="E17" s="354"/>
      <c r="F17" s="355"/>
      <c r="G17" s="28" t="str">
        <f>'PR-RAS'!C6</f>
        <v>6</v>
      </c>
      <c r="H17" s="275">
        <f>'PR-RAS'!D6</f>
        <v>283378.53000000003</v>
      </c>
      <c r="I17" s="275">
        <f>'PR-RAS'!E6</f>
        <v>248886.00999999998</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279837.88</v>
      </c>
      <c r="I18" s="275">
        <f>'PR-RAS'!E152</f>
        <v>260695.65000000002</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1555.6199999999953</v>
      </c>
      <c r="I19" s="275">
        <f>'PR-RAS'!E649</f>
        <v>0</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20158.070000000032</v>
      </c>
      <c r="J20" s="5"/>
      <c r="K20" s="5"/>
      <c r="L20" s="5"/>
      <c r="M20" s="5"/>
      <c r="N20" s="5"/>
      <c r="O20" s="5"/>
      <c r="P20" s="5"/>
      <c r="Q20" s="5"/>
      <c r="R20" s="5"/>
      <c r="S20" s="5"/>
      <c r="T20" s="5"/>
      <c r="U20" s="5"/>
      <c r="V20" s="5"/>
      <c r="W20" s="5"/>
    </row>
    <row r="21" spans="1:23" ht="29.25" customHeight="1">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c r="A22" s="339" t="s">
        <v>1980</v>
      </c>
      <c r="B22" s="358" t="str">
        <f>BILANCA!B7</f>
        <v>Nefinancijska imovina (šifre 01+02+03+04+05+06)</v>
      </c>
      <c r="C22" s="354"/>
      <c r="D22" s="354"/>
      <c r="E22" s="354"/>
      <c r="F22" s="355"/>
      <c r="G22" s="126" t="str">
        <f>BILANCA!C7</f>
        <v>B002</v>
      </c>
      <c r="H22" s="275">
        <f>BILANCA!D7</f>
        <v>92501.05</v>
      </c>
      <c r="I22" s="275">
        <f>BILANCA!E7</f>
        <v>100337.65999999999</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47617.979999999996</v>
      </c>
      <c r="I23" s="275">
        <f>BILANCA!E69</f>
        <v>19373.09</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46062.36</v>
      </c>
      <c r="I24" s="275">
        <f>BILANCA!E177</f>
        <v>39491.160000000003</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94056.67</v>
      </c>
      <c r="I25" s="275">
        <f>BILANCA!E251</f>
        <v>80219.59</v>
      </c>
      <c r="J25" s="5"/>
      <c r="K25" s="5"/>
      <c r="L25" s="5"/>
      <c r="M25" s="5"/>
      <c r="N25" s="5"/>
      <c r="O25" s="5"/>
      <c r="P25" s="5"/>
      <c r="Q25" s="5"/>
      <c r="R25" s="5"/>
      <c r="S25" s="5"/>
      <c r="T25" s="5"/>
      <c r="U25" s="5"/>
      <c r="V25" s="5"/>
      <c r="W25" s="5"/>
    </row>
    <row r="26" spans="1:23" ht="45.6">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282595.15999999997</v>
      </c>
      <c r="I31" s="275">
        <f>'RAS-funkcijski'!E141</f>
        <v>270599.7</v>
      </c>
      <c r="J31" s="5"/>
      <c r="K31" s="5"/>
      <c r="L31" s="5"/>
      <c r="M31" s="5"/>
      <c r="N31" s="5"/>
      <c r="O31" s="5"/>
      <c r="P31" s="5"/>
      <c r="Q31" s="5"/>
      <c r="R31" s="5"/>
      <c r="S31" s="5"/>
      <c r="T31" s="5"/>
      <c r="U31" s="5"/>
      <c r="V31" s="5"/>
      <c r="W31" s="5"/>
    </row>
    <row r="32" spans="1:23" ht="29.25" customHeight="1">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c r="A33" s="339" t="s">
        <v>1982</v>
      </c>
      <c r="B33" s="353" t="str">
        <f>'P-VRIO'!B5</f>
        <v>Promjene u vrijednosti i obujmu imovine (šifre 91511+91512)</v>
      </c>
      <c r="C33" s="354"/>
      <c r="D33" s="354"/>
      <c r="E33" s="354"/>
      <c r="F33" s="355"/>
      <c r="G33" s="126" t="str">
        <f>'P-VRIO'!C5</f>
        <v>9151</v>
      </c>
      <c r="H33" s="275">
        <f>'P-VRIO'!D5</f>
        <v>6533.25</v>
      </c>
      <c r="I33" s="275">
        <f>'P-VRIO'!E5</f>
        <v>0</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200000000000003">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c r="A38" s="339" t="s">
        <v>1983</v>
      </c>
      <c r="B38" s="358" t="str">
        <f>OBVEZE!B5</f>
        <v>Stanje obveza 1. siječnja (=stanju obveza iz Izvještaja o obvezama na 31. prosinca prethodne godine)</v>
      </c>
      <c r="C38" s="354"/>
      <c r="D38" s="354"/>
      <c r="E38" s="354"/>
      <c r="F38" s="355"/>
      <c r="G38" s="126" t="str">
        <f>OBVEZE!C5</f>
        <v>V001</v>
      </c>
      <c r="H38" s="275">
        <f>OBVEZE!D5</f>
        <v>46062.36</v>
      </c>
      <c r="I38" s="275" t="s">
        <v>1995</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1995</v>
      </c>
      <c r="I39" s="275">
        <f>OBVEZE!D44</f>
        <v>39491.159999999974</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39491.160000000003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5" zoomScaleNormal="100" workbookViewId="0">
      <selection activeCell="E655" sqref="E655"/>
    </sheetView>
  </sheetViews>
  <sheetFormatPr defaultColWidth="14.44140625" defaultRowHeight="15" customHeight="1"/>
  <cols>
    <col min="1" max="1" width="13.27734375" style="141" customWidth="1"/>
    <col min="2" max="2" width="60.71875" style="185" customWidth="1"/>
    <col min="3" max="3" width="12.71875" style="141" customWidth="1"/>
    <col min="4" max="5" width="14.71875" style="50" customWidth="1"/>
    <col min="6" max="6" width="8.7187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5.6">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283378.53000000003</v>
      </c>
      <c r="E6" s="60">
        <f>E7+E43+E49+E82+E106+E125+E134+E140</f>
        <v>248886.00999999998</v>
      </c>
      <c r="F6" s="45">
        <f t="shared" ref="F6:F132" si="0">IF(D6&lt;&gt;0,IF(E6/D6&gt;=100,"&gt;&gt;100",E6/D6*100),"-")</f>
        <v>87.828111042851404</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0</v>
      </c>
      <c r="E49" s="60">
        <f>E50+E53+E58+E61+E64+E68+E71+E74+E77</f>
        <v>0</v>
      </c>
      <c r="F49" s="45" t="str">
        <f t="shared" si="0"/>
        <v>-</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2.8">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0</v>
      </c>
      <c r="E58" s="60">
        <f t="shared" si="9"/>
        <v>0</v>
      </c>
      <c r="F58" s="45" t="str">
        <f t="shared" si="0"/>
        <v>-</v>
      </c>
    </row>
    <row r="59" spans="1:6" ht="11.4">
      <c r="A59" s="63">
        <v>6331</v>
      </c>
      <c r="B59" s="65" t="s">
        <v>121</v>
      </c>
      <c r="C59" s="247" t="s">
        <v>122</v>
      </c>
      <c r="D59" s="194">
        <v>0</v>
      </c>
      <c r="E59" s="194"/>
      <c r="F59" s="45" t="str">
        <f t="shared" si="0"/>
        <v>-</v>
      </c>
    </row>
    <row r="60" spans="1:6" ht="11.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11.4">
      <c r="A70" s="63" t="s">
        <v>143</v>
      </c>
      <c r="B70" s="64" t="s">
        <v>144</v>
      </c>
      <c r="C70" s="247" t="s">
        <v>143</v>
      </c>
      <c r="D70" s="194">
        <v>0</v>
      </c>
      <c r="E70" s="194"/>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1.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2.8">
      <c r="A80" s="63">
        <v>6393</v>
      </c>
      <c r="B80" s="64" t="s">
        <v>163</v>
      </c>
      <c r="C80" s="247" t="s">
        <v>164</v>
      </c>
      <c r="D80" s="194">
        <v>0</v>
      </c>
      <c r="E80" s="194"/>
      <c r="F80" s="45" t="str">
        <f t="shared" si="0"/>
        <v>-</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19.16</v>
      </c>
      <c r="E82" s="60">
        <f t="shared" si="15"/>
        <v>7.21</v>
      </c>
      <c r="F82" s="45">
        <f t="shared" si="0"/>
        <v>37.630480167014611</v>
      </c>
    </row>
    <row r="83" spans="1:6" ht="12.75" customHeight="1">
      <c r="A83" s="63">
        <v>641</v>
      </c>
      <c r="B83" s="64" t="s">
        <v>169</v>
      </c>
      <c r="C83" s="247" t="s">
        <v>170</v>
      </c>
      <c r="D83" s="60">
        <f t="shared" ref="D83:E83" si="16">SUM(D84:D90)</f>
        <v>19.16</v>
      </c>
      <c r="E83" s="60">
        <f t="shared" si="16"/>
        <v>7.21</v>
      </c>
      <c r="F83" s="45">
        <f t="shared" si="0"/>
        <v>37.630480167014611</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19.16</v>
      </c>
      <c r="E85" s="194">
        <v>7.21</v>
      </c>
      <c r="F85" s="45">
        <f t="shared" si="0"/>
        <v>37.630480167014611</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2.8">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1.4">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415</v>
      </c>
      <c r="E106" s="60">
        <f>E107+E112+E120+E124</f>
        <v>0</v>
      </c>
      <c r="F106" s="45">
        <f t="shared" si="0"/>
        <v>0</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415</v>
      </c>
      <c r="E112" s="60">
        <f t="shared" si="20"/>
        <v>0</v>
      </c>
      <c r="F112" s="45">
        <f t="shared" si="0"/>
        <v>0</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415</v>
      </c>
      <c r="E117" s="194"/>
      <c r="F117" s="45">
        <f t="shared" si="0"/>
        <v>0</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858.17</v>
      </c>
      <c r="E125" s="60">
        <f t="shared" si="22"/>
        <v>10820.369999999999</v>
      </c>
      <c r="F125" s="45">
        <f t="shared" si="0"/>
        <v>1260.8655627672838</v>
      </c>
    </row>
    <row r="126" spans="1:6" ht="12.75" customHeight="1">
      <c r="A126" s="63">
        <v>661</v>
      </c>
      <c r="B126" s="65" t="s">
        <v>255</v>
      </c>
      <c r="C126" s="247" t="s">
        <v>256</v>
      </c>
      <c r="D126" s="60">
        <f t="shared" ref="D126:E126" si="23">SUM(D127:D128)</f>
        <v>858.17</v>
      </c>
      <c r="E126" s="60">
        <f t="shared" si="23"/>
        <v>4237.12</v>
      </c>
      <c r="F126" s="45">
        <f t="shared" si="0"/>
        <v>493.73900276169059</v>
      </c>
    </row>
    <row r="127" spans="1:6" ht="12.75" customHeight="1">
      <c r="A127" s="63">
        <v>6614</v>
      </c>
      <c r="B127" s="65" t="s">
        <v>257</v>
      </c>
      <c r="C127" s="247" t="s">
        <v>258</v>
      </c>
      <c r="D127" s="194">
        <v>858.17</v>
      </c>
      <c r="E127" s="194"/>
      <c r="F127" s="45">
        <f t="shared" si="0"/>
        <v>0</v>
      </c>
    </row>
    <row r="128" spans="1:6" ht="12.75" customHeight="1">
      <c r="A128" s="63">
        <v>6615</v>
      </c>
      <c r="B128" s="65" t="s">
        <v>259</v>
      </c>
      <c r="C128" s="247" t="s">
        <v>260</v>
      </c>
      <c r="D128" s="194">
        <v>0</v>
      </c>
      <c r="E128" s="194">
        <v>4237.12</v>
      </c>
      <c r="F128" s="45" t="str">
        <f t="shared" si="0"/>
        <v>-</v>
      </c>
    </row>
    <row r="129" spans="1:6" ht="22.8">
      <c r="A129" s="63">
        <v>663</v>
      </c>
      <c r="B129" s="182" t="s">
        <v>261</v>
      </c>
      <c r="C129" s="247" t="s">
        <v>262</v>
      </c>
      <c r="D129" s="60">
        <f t="shared" ref="D129:E129" si="24">SUM(D130:D133)</f>
        <v>0</v>
      </c>
      <c r="E129" s="60">
        <f t="shared" si="24"/>
        <v>6583.25</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v>6583.25</v>
      </c>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282086.2</v>
      </c>
      <c r="E134" s="60">
        <f t="shared" si="25"/>
        <v>238058.43</v>
      </c>
      <c r="F134" s="45">
        <f t="shared" ref="F134:F229" si="26">IF(D134&lt;&gt;0,IF(E134/D134&gt;=100,"&gt;&gt;100",E134/D134*100),"-")</f>
        <v>84.392086532414552</v>
      </c>
    </row>
    <row r="135" spans="1:6" ht="22.8">
      <c r="A135" s="63">
        <v>671</v>
      </c>
      <c r="B135" s="182" t="s">
        <v>273</v>
      </c>
      <c r="C135" s="247" t="s">
        <v>274</v>
      </c>
      <c r="D135" s="60">
        <f t="shared" ref="D135:E135" si="27">SUM(D136:D138)</f>
        <v>282086.2</v>
      </c>
      <c r="E135" s="60">
        <f t="shared" si="27"/>
        <v>238058.43</v>
      </c>
      <c r="F135" s="45">
        <f t="shared" si="26"/>
        <v>84.392086532414552</v>
      </c>
    </row>
    <row r="136" spans="1:6" ht="12.75" customHeight="1">
      <c r="A136" s="63">
        <v>6711</v>
      </c>
      <c r="B136" s="65" t="s">
        <v>275</v>
      </c>
      <c r="C136" s="247" t="s">
        <v>276</v>
      </c>
      <c r="D136" s="194">
        <v>282086.2</v>
      </c>
      <c r="E136" s="194">
        <v>237002.43</v>
      </c>
      <c r="F136" s="45">
        <f t="shared" si="26"/>
        <v>84.017732877397037</v>
      </c>
    </row>
    <row r="137" spans="1:6" ht="22.8">
      <c r="A137" s="63">
        <v>6712</v>
      </c>
      <c r="B137" s="182" t="s">
        <v>277</v>
      </c>
      <c r="C137" s="247" t="s">
        <v>278</v>
      </c>
      <c r="D137" s="194">
        <v>0</v>
      </c>
      <c r="E137" s="194">
        <v>1056</v>
      </c>
      <c r="F137" s="45" t="str">
        <f t="shared" si="26"/>
        <v>-</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279837.88</v>
      </c>
      <c r="E152" s="60">
        <f>E153+E164+E202+E221+E230+E262+E273</f>
        <v>260695.65000000002</v>
      </c>
      <c r="F152" s="45">
        <f t="shared" si="26"/>
        <v>93.159528652804269</v>
      </c>
    </row>
    <row r="153" spans="1:6" ht="12.75" customHeight="1">
      <c r="A153" s="63">
        <v>31</v>
      </c>
      <c r="B153" s="64" t="s">
        <v>308</v>
      </c>
      <c r="C153" s="247" t="s">
        <v>309</v>
      </c>
      <c r="D153" s="60">
        <f t="shared" ref="D153:E153" si="30">D154+D159+D160</f>
        <v>178156.79</v>
      </c>
      <c r="E153" s="60">
        <f t="shared" si="30"/>
        <v>164794.63</v>
      </c>
      <c r="F153" s="45">
        <f t="shared" si="26"/>
        <v>92.499775057689348</v>
      </c>
    </row>
    <row r="154" spans="1:6" ht="12.75" customHeight="1">
      <c r="A154" s="63">
        <v>311</v>
      </c>
      <c r="B154" s="64" t="s">
        <v>310</v>
      </c>
      <c r="C154" s="247" t="s">
        <v>311</v>
      </c>
      <c r="D154" s="60">
        <f t="shared" ref="D154:E154" si="31">SUM(D155:D158)</f>
        <v>123635.8</v>
      </c>
      <c r="E154" s="60">
        <f t="shared" si="31"/>
        <v>129163.99</v>
      </c>
      <c r="F154" s="45">
        <f t="shared" si="26"/>
        <v>104.47135053115684</v>
      </c>
    </row>
    <row r="155" spans="1:6" ht="12.75" customHeight="1">
      <c r="A155" s="63">
        <v>3111</v>
      </c>
      <c r="B155" s="64" t="s">
        <v>312</v>
      </c>
      <c r="C155" s="247" t="s">
        <v>313</v>
      </c>
      <c r="D155" s="194">
        <v>123635.8</v>
      </c>
      <c r="E155" s="194">
        <v>129163.99</v>
      </c>
      <c r="F155" s="45">
        <f t="shared" si="26"/>
        <v>104.47135053115684</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34139.019999999997</v>
      </c>
      <c r="E159" s="194">
        <v>14318.59</v>
      </c>
      <c r="F159" s="45">
        <f t="shared" si="26"/>
        <v>41.942006536801593</v>
      </c>
    </row>
    <row r="160" spans="1:6" ht="12.75" customHeight="1">
      <c r="A160" s="63">
        <v>313</v>
      </c>
      <c r="B160" s="65" t="s">
        <v>322</v>
      </c>
      <c r="C160" s="247" t="s">
        <v>323</v>
      </c>
      <c r="D160" s="60">
        <f t="shared" ref="D160:E160" si="32">SUM(D161:D163)</f>
        <v>20381.97</v>
      </c>
      <c r="E160" s="60">
        <f t="shared" si="32"/>
        <v>21312.05</v>
      </c>
      <c r="F160" s="45">
        <f t="shared" si="26"/>
        <v>104.56324879292825</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20381.97</v>
      </c>
      <c r="E162" s="194">
        <v>21312.05</v>
      </c>
      <c r="F162" s="45">
        <f t="shared" si="26"/>
        <v>104.56324879292825</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100766.07999999999</v>
      </c>
      <c r="E164" s="60">
        <f>E165+E170+E178+E188+E189+E194</f>
        <v>95104.45</v>
      </c>
      <c r="F164" s="45">
        <f t="shared" si="26"/>
        <v>94.381412872268129</v>
      </c>
    </row>
    <row r="165" spans="1:6" ht="12.75" customHeight="1">
      <c r="A165" s="63">
        <v>321</v>
      </c>
      <c r="B165" s="64" t="s">
        <v>332</v>
      </c>
      <c r="C165" s="247" t="s">
        <v>333</v>
      </c>
      <c r="D165" s="60">
        <f t="shared" ref="D165:E165" si="33">SUM(D166:D169)</f>
        <v>5741.76</v>
      </c>
      <c r="E165" s="60">
        <f t="shared" si="33"/>
        <v>4808.84</v>
      </c>
      <c r="F165" s="45">
        <f t="shared" si="26"/>
        <v>83.752020286462695</v>
      </c>
    </row>
    <row r="166" spans="1:6" ht="12.75" customHeight="1">
      <c r="A166" s="63">
        <v>3211</v>
      </c>
      <c r="B166" s="64" t="s">
        <v>334</v>
      </c>
      <c r="C166" s="247" t="s">
        <v>335</v>
      </c>
      <c r="D166" s="194">
        <v>1632.9</v>
      </c>
      <c r="E166" s="194">
        <v>359.3</v>
      </c>
      <c r="F166" s="45">
        <f t="shared" si="26"/>
        <v>22.003796925714987</v>
      </c>
    </row>
    <row r="167" spans="1:6" ht="12.75" customHeight="1">
      <c r="A167" s="63">
        <v>3212</v>
      </c>
      <c r="B167" s="64" t="s">
        <v>336</v>
      </c>
      <c r="C167" s="247" t="s">
        <v>337</v>
      </c>
      <c r="D167" s="194">
        <v>3762.45</v>
      </c>
      <c r="E167" s="194">
        <v>3324.54</v>
      </c>
      <c r="F167" s="45">
        <f t="shared" si="26"/>
        <v>88.361041342742098</v>
      </c>
    </row>
    <row r="168" spans="1:6" ht="12.75" customHeight="1">
      <c r="A168" s="63">
        <v>3213</v>
      </c>
      <c r="B168" s="64" t="s">
        <v>338</v>
      </c>
      <c r="C168" s="247" t="s">
        <v>339</v>
      </c>
      <c r="D168" s="194">
        <v>346.41</v>
      </c>
      <c r="E168" s="194"/>
      <c r="F168" s="45">
        <f t="shared" si="26"/>
        <v>0</v>
      </c>
    </row>
    <row r="169" spans="1:6" ht="12.75" customHeight="1">
      <c r="A169" s="63">
        <v>3214</v>
      </c>
      <c r="B169" s="64" t="s">
        <v>340</v>
      </c>
      <c r="C169" s="247" t="s">
        <v>341</v>
      </c>
      <c r="D169" s="194">
        <v>0</v>
      </c>
      <c r="E169" s="194">
        <v>1125</v>
      </c>
      <c r="F169" s="45" t="str">
        <f t="shared" si="26"/>
        <v>-</v>
      </c>
    </row>
    <row r="170" spans="1:6" ht="12.75" customHeight="1">
      <c r="A170" s="63">
        <v>322</v>
      </c>
      <c r="B170" s="64" t="s">
        <v>342</v>
      </c>
      <c r="C170" s="247" t="s">
        <v>343</v>
      </c>
      <c r="D170" s="60">
        <f t="shared" ref="D170:E170" si="34">SUM(D171:D177)</f>
        <v>7281.72</v>
      </c>
      <c r="E170" s="60">
        <f t="shared" si="34"/>
        <v>6583.18</v>
      </c>
      <c r="F170" s="45">
        <f t="shared" si="26"/>
        <v>90.406936822618832</v>
      </c>
    </row>
    <row r="171" spans="1:6" ht="12.75" customHeight="1">
      <c r="A171" s="63">
        <v>3221</v>
      </c>
      <c r="B171" s="64" t="s">
        <v>344</v>
      </c>
      <c r="C171" s="247" t="s">
        <v>345</v>
      </c>
      <c r="D171" s="194">
        <v>2463.71</v>
      </c>
      <c r="E171" s="194">
        <v>1886.96</v>
      </c>
      <c r="F171" s="45">
        <f t="shared" si="26"/>
        <v>76.590183097848367</v>
      </c>
    </row>
    <row r="172" spans="1:6" ht="12.75" customHeight="1">
      <c r="A172" s="63">
        <v>3222</v>
      </c>
      <c r="B172" s="64" t="s">
        <v>346</v>
      </c>
      <c r="C172" s="247" t="s">
        <v>347</v>
      </c>
      <c r="D172" s="194">
        <v>0</v>
      </c>
      <c r="E172" s="194"/>
      <c r="F172" s="45" t="str">
        <f t="shared" si="26"/>
        <v>-</v>
      </c>
    </row>
    <row r="173" spans="1:6" ht="12.75" customHeight="1">
      <c r="A173" s="63">
        <v>3223</v>
      </c>
      <c r="B173" s="65" t="s">
        <v>348</v>
      </c>
      <c r="C173" s="247" t="s">
        <v>349</v>
      </c>
      <c r="D173" s="194">
        <v>3897.8</v>
      </c>
      <c r="E173" s="194">
        <v>4131.2700000000004</v>
      </c>
      <c r="F173" s="45">
        <f t="shared" si="26"/>
        <v>105.98978911180667</v>
      </c>
    </row>
    <row r="174" spans="1:6" ht="12.75" customHeight="1">
      <c r="A174" s="63">
        <v>3224</v>
      </c>
      <c r="B174" s="65" t="s">
        <v>350</v>
      </c>
      <c r="C174" s="247" t="s">
        <v>351</v>
      </c>
      <c r="D174" s="194">
        <v>0</v>
      </c>
      <c r="E174" s="194"/>
      <c r="F174" s="45" t="str">
        <f t="shared" si="26"/>
        <v>-</v>
      </c>
    </row>
    <row r="175" spans="1:6" ht="12.75" customHeight="1">
      <c r="A175" s="63">
        <v>3225</v>
      </c>
      <c r="B175" s="65" t="s">
        <v>352</v>
      </c>
      <c r="C175" s="247" t="s">
        <v>353</v>
      </c>
      <c r="D175" s="194">
        <v>920.21</v>
      </c>
      <c r="E175" s="194">
        <v>564.95000000000005</v>
      </c>
      <c r="F175" s="45">
        <f t="shared" si="26"/>
        <v>61.393594940285368</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c r="F177" s="45" t="str">
        <f t="shared" si="26"/>
        <v>-</v>
      </c>
    </row>
    <row r="178" spans="1:6" ht="12.75" customHeight="1">
      <c r="A178" s="63">
        <v>323</v>
      </c>
      <c r="B178" s="65" t="s">
        <v>358</v>
      </c>
      <c r="C178" s="247" t="s">
        <v>359</v>
      </c>
      <c r="D178" s="60">
        <f t="shared" ref="D178:E178" si="35">SUM(D179:D187)</f>
        <v>86407.76999999999</v>
      </c>
      <c r="E178" s="60">
        <f t="shared" si="35"/>
        <v>82687.73</v>
      </c>
      <c r="F178" s="45">
        <f t="shared" si="26"/>
        <v>95.694785318496244</v>
      </c>
    </row>
    <row r="179" spans="1:6" ht="12.75" customHeight="1">
      <c r="A179" s="63">
        <v>3231</v>
      </c>
      <c r="B179" s="65" t="s">
        <v>360</v>
      </c>
      <c r="C179" s="247" t="s">
        <v>361</v>
      </c>
      <c r="D179" s="194">
        <v>1846.38</v>
      </c>
      <c r="E179" s="194">
        <v>5029.4399999999996</v>
      </c>
      <c r="F179" s="45">
        <f t="shared" si="26"/>
        <v>272.39463165762191</v>
      </c>
    </row>
    <row r="180" spans="1:6" ht="12.75" customHeight="1">
      <c r="A180" s="63">
        <v>3232</v>
      </c>
      <c r="B180" s="65" t="s">
        <v>362</v>
      </c>
      <c r="C180" s="247" t="s">
        <v>363</v>
      </c>
      <c r="D180" s="194">
        <v>3441.62</v>
      </c>
      <c r="E180" s="194">
        <v>783.89</v>
      </c>
      <c r="F180" s="45">
        <f t="shared" si="26"/>
        <v>22.776773728651044</v>
      </c>
    </row>
    <row r="181" spans="1:6" ht="12.75" customHeight="1">
      <c r="A181" s="63">
        <v>3233</v>
      </c>
      <c r="B181" s="65" t="s">
        <v>364</v>
      </c>
      <c r="C181" s="247" t="s">
        <v>365</v>
      </c>
      <c r="D181" s="194">
        <v>0</v>
      </c>
      <c r="E181" s="194"/>
      <c r="F181" s="45" t="str">
        <f t="shared" si="26"/>
        <v>-</v>
      </c>
    </row>
    <row r="182" spans="1:6" ht="12.75" customHeight="1">
      <c r="A182" s="63">
        <v>3234</v>
      </c>
      <c r="B182" s="65" t="s">
        <v>366</v>
      </c>
      <c r="C182" s="247" t="s">
        <v>367</v>
      </c>
      <c r="D182" s="194">
        <v>278.62</v>
      </c>
      <c r="E182" s="194">
        <v>403.51</v>
      </c>
      <c r="F182" s="45">
        <f t="shared" si="26"/>
        <v>144.82449213983202</v>
      </c>
    </row>
    <row r="183" spans="1:6" ht="12.75" customHeight="1">
      <c r="A183" s="63">
        <v>3235</v>
      </c>
      <c r="B183" s="64" t="s">
        <v>368</v>
      </c>
      <c r="C183" s="247" t="s">
        <v>369</v>
      </c>
      <c r="D183" s="194">
        <v>32174.28</v>
      </c>
      <c r="E183" s="194">
        <v>36899.279999999999</v>
      </c>
      <c r="F183" s="45">
        <f t="shared" si="26"/>
        <v>114.68564331509516</v>
      </c>
    </row>
    <row r="184" spans="1:6" ht="12.75" customHeight="1">
      <c r="A184" s="63">
        <v>3236</v>
      </c>
      <c r="B184" s="64" t="s">
        <v>370</v>
      </c>
      <c r="C184" s="247" t="s">
        <v>371</v>
      </c>
      <c r="D184" s="194">
        <v>780</v>
      </c>
      <c r="E184" s="194">
        <v>1030</v>
      </c>
      <c r="F184" s="45">
        <f t="shared" si="26"/>
        <v>132.05128205128204</v>
      </c>
    </row>
    <row r="185" spans="1:6" ht="12.75" customHeight="1">
      <c r="A185" s="63">
        <v>3237</v>
      </c>
      <c r="B185" s="64" t="s">
        <v>372</v>
      </c>
      <c r="C185" s="247" t="s">
        <v>373</v>
      </c>
      <c r="D185" s="194">
        <v>22876.98</v>
      </c>
      <c r="E185" s="194">
        <v>24467.97</v>
      </c>
      <c r="F185" s="45">
        <f t="shared" si="26"/>
        <v>106.95454557376019</v>
      </c>
    </row>
    <row r="186" spans="1:6" ht="12.75" customHeight="1">
      <c r="A186" s="63">
        <v>3238</v>
      </c>
      <c r="B186" s="64" t="s">
        <v>374</v>
      </c>
      <c r="C186" s="247" t="s">
        <v>375</v>
      </c>
      <c r="D186" s="194">
        <v>6824.79</v>
      </c>
      <c r="E186" s="194">
        <v>6202.58</v>
      </c>
      <c r="F186" s="45">
        <f t="shared" si="26"/>
        <v>90.883089443045122</v>
      </c>
    </row>
    <row r="187" spans="1:6" ht="12.75" customHeight="1">
      <c r="A187" s="63">
        <v>3239</v>
      </c>
      <c r="B187" s="64" t="s">
        <v>376</v>
      </c>
      <c r="C187" s="247" t="s">
        <v>377</v>
      </c>
      <c r="D187" s="194">
        <v>18185.099999999999</v>
      </c>
      <c r="E187" s="194">
        <v>7871.06</v>
      </c>
      <c r="F187" s="45">
        <f t="shared" si="26"/>
        <v>43.283017415356532</v>
      </c>
    </row>
    <row r="188" spans="1:6" ht="12.75" customHeight="1">
      <c r="A188" s="63">
        <v>324</v>
      </c>
      <c r="B188" s="64" t="s">
        <v>378</v>
      </c>
      <c r="C188" s="247" t="s">
        <v>379</v>
      </c>
      <c r="D188" s="194">
        <v>468</v>
      </c>
      <c r="E188" s="194"/>
      <c r="F188" s="45">
        <f t="shared" si="26"/>
        <v>0</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866.83</v>
      </c>
      <c r="E194" s="60">
        <f t="shared" si="36"/>
        <v>1024.7</v>
      </c>
      <c r="F194" s="45">
        <f t="shared" si="26"/>
        <v>118.212336905737</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54.18</v>
      </c>
      <c r="E196" s="194">
        <v>90.07</v>
      </c>
      <c r="F196" s="45">
        <f t="shared" si="26"/>
        <v>166.2421557770395</v>
      </c>
    </row>
    <row r="197" spans="1:6" ht="12.75" customHeight="1">
      <c r="A197" s="63">
        <v>3293</v>
      </c>
      <c r="B197" s="64" t="s">
        <v>396</v>
      </c>
      <c r="C197" s="247" t="s">
        <v>397</v>
      </c>
      <c r="D197" s="194">
        <v>655.32000000000005</v>
      </c>
      <c r="E197" s="194">
        <v>728.63</v>
      </c>
      <c r="F197" s="45">
        <f t="shared" si="26"/>
        <v>111.18690105597264</v>
      </c>
    </row>
    <row r="198" spans="1:6" ht="12.75" customHeight="1">
      <c r="A198" s="63">
        <v>3294</v>
      </c>
      <c r="B198" s="64" t="s">
        <v>398</v>
      </c>
      <c r="C198" s="247" t="s">
        <v>399</v>
      </c>
      <c r="D198" s="194">
        <v>0</v>
      </c>
      <c r="E198" s="194">
        <v>85</v>
      </c>
      <c r="F198" s="45" t="str">
        <f t="shared" si="26"/>
        <v>-</v>
      </c>
    </row>
    <row r="199" spans="1:6" ht="12.75" customHeight="1">
      <c r="A199" s="63">
        <v>3295</v>
      </c>
      <c r="B199" s="64" t="s">
        <v>400</v>
      </c>
      <c r="C199" s="247" t="s">
        <v>401</v>
      </c>
      <c r="D199" s="194">
        <v>26.33</v>
      </c>
      <c r="E199" s="194"/>
      <c r="F199" s="45">
        <f t="shared" si="26"/>
        <v>0</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131</v>
      </c>
      <c r="E201" s="194">
        <v>121</v>
      </c>
      <c r="F201" s="45">
        <f t="shared" si="26"/>
        <v>92.36641221374046</v>
      </c>
    </row>
    <row r="202" spans="1:6" ht="12.75" customHeight="1">
      <c r="A202" s="63">
        <v>34</v>
      </c>
      <c r="B202" s="183" t="s">
        <v>406</v>
      </c>
      <c r="C202" s="247" t="s">
        <v>407</v>
      </c>
      <c r="D202" s="60">
        <f t="shared" ref="D202:E202" si="37">D203+D208+D216</f>
        <v>915.01</v>
      </c>
      <c r="E202" s="60">
        <f t="shared" si="37"/>
        <v>796.57</v>
      </c>
      <c r="F202" s="45">
        <f t="shared" si="26"/>
        <v>87.05587917071945</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915.01</v>
      </c>
      <c r="E216" s="60">
        <f t="shared" si="40"/>
        <v>796.57</v>
      </c>
      <c r="F216" s="45">
        <f t="shared" si="26"/>
        <v>87.05587917071945</v>
      </c>
    </row>
    <row r="217" spans="1:6" ht="12.75" customHeight="1">
      <c r="A217" s="63">
        <v>3431</v>
      </c>
      <c r="B217" s="182" t="s">
        <v>436</v>
      </c>
      <c r="C217" s="247" t="s">
        <v>437</v>
      </c>
      <c r="D217" s="194">
        <v>915.01</v>
      </c>
      <c r="E217" s="194">
        <v>796.57</v>
      </c>
      <c r="F217" s="45">
        <f t="shared" si="26"/>
        <v>87.05587917071945</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1.4">
      <c r="A236" s="63">
        <v>3622</v>
      </c>
      <c r="B236" s="65" t="s">
        <v>474</v>
      </c>
      <c r="C236" s="247" t="s">
        <v>475</v>
      </c>
      <c r="D236" s="194">
        <v>0</v>
      </c>
      <c r="E236" s="194"/>
      <c r="F236" s="45" t="str">
        <f t="shared" si="44"/>
        <v>-</v>
      </c>
    </row>
    <row r="237" spans="1:6" ht="11.4">
      <c r="A237" s="63">
        <v>363</v>
      </c>
      <c r="B237" s="65" t="s">
        <v>476</v>
      </c>
      <c r="C237" s="247" t="s">
        <v>477</v>
      </c>
      <c r="D237" s="60">
        <f t="shared" ref="D237:E237" si="47">SUM(D238:D241)</f>
        <v>0</v>
      </c>
      <c r="E237" s="60">
        <f t="shared" si="47"/>
        <v>0</v>
      </c>
      <c r="F237" s="45" t="str">
        <f t="shared" si="44"/>
        <v>-</v>
      </c>
    </row>
    <row r="238" spans="1:6" ht="11.4">
      <c r="A238" s="63">
        <v>3631</v>
      </c>
      <c r="B238" s="65" t="s">
        <v>478</v>
      </c>
      <c r="C238" s="247" t="s">
        <v>479</v>
      </c>
      <c r="D238" s="194">
        <v>0</v>
      </c>
      <c r="E238" s="194"/>
      <c r="F238" s="45" t="str">
        <f t="shared" si="44"/>
        <v>-</v>
      </c>
    </row>
    <row r="239" spans="1:6" ht="11.4">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1.4">
      <c r="A243" s="70" t="s">
        <v>488</v>
      </c>
      <c r="B243" s="65" t="s">
        <v>133</v>
      </c>
      <c r="C243" s="277" t="s">
        <v>488</v>
      </c>
      <c r="D243" s="192"/>
      <c r="E243" s="192"/>
      <c r="F243" s="71" t="str">
        <f t="shared" si="44"/>
        <v>-</v>
      </c>
    </row>
    <row r="244" spans="1:6" ht="11.4">
      <c r="A244" s="70" t="s">
        <v>489</v>
      </c>
      <c r="B244" s="65" t="s">
        <v>135</v>
      </c>
      <c r="C244" s="277" t="s">
        <v>489</v>
      </c>
      <c r="D244" s="192"/>
      <c r="E244" s="192"/>
      <c r="F244" s="71" t="str">
        <f t="shared" si="44"/>
        <v>-</v>
      </c>
    </row>
    <row r="245" spans="1:6" ht="11.4">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c r="F251" s="45" t="str">
        <f t="shared" si="51"/>
        <v>-</v>
      </c>
    </row>
    <row r="252" spans="1:6" ht="22.8">
      <c r="A252" s="63">
        <v>3673</v>
      </c>
      <c r="B252" s="64" t="s">
        <v>503</v>
      </c>
      <c r="C252" s="247" t="s">
        <v>504</v>
      </c>
      <c r="D252" s="194">
        <v>0</v>
      </c>
      <c r="E252" s="194"/>
      <c r="F252" s="45" t="str">
        <f t="shared" si="51"/>
        <v>-</v>
      </c>
    </row>
    <row r="253" spans="1:6" ht="22.8">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1.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1.4">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1.4">
      <c r="A266" s="63" t="s">
        <v>525</v>
      </c>
      <c r="B266" s="64" t="s">
        <v>526</v>
      </c>
      <c r="C266" s="247" t="s">
        <v>525</v>
      </c>
      <c r="D266" s="194">
        <v>0</v>
      </c>
      <c r="E266" s="194"/>
      <c r="F266" s="45" t="str">
        <f t="shared" si="56"/>
        <v>-</v>
      </c>
    </row>
    <row r="267" spans="1:6" ht="11.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v>16578.14</v>
      </c>
      <c r="F295" s="45" t="str">
        <f t="shared" ref="F295:F306" si="68">IF(D295&lt;&gt;0,IF(E295/D295&gt;=100,"&gt;&gt;100",E295/D295*100),"-")</f>
        <v>-</v>
      </c>
    </row>
    <row r="296" spans="1:6" ht="12.75" customHeight="1">
      <c r="A296" s="63" t="s">
        <v>582</v>
      </c>
      <c r="B296" s="64" t="s">
        <v>585</v>
      </c>
      <c r="C296" s="247" t="s">
        <v>586</v>
      </c>
      <c r="D296" s="194">
        <v>0</v>
      </c>
      <c r="E296" s="194">
        <v>16578.14</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279837.88</v>
      </c>
      <c r="E299" s="60">
        <f>E152-E297+E298</f>
        <v>260695.65000000002</v>
      </c>
      <c r="F299" s="45">
        <f t="shared" si="68"/>
        <v>93.159528652804269</v>
      </c>
    </row>
    <row r="300" spans="1:6" ht="12.75" customHeight="1">
      <c r="A300" s="63" t="s">
        <v>582</v>
      </c>
      <c r="B300" s="64" t="s">
        <v>593</v>
      </c>
      <c r="C300" s="247" t="s">
        <v>594</v>
      </c>
      <c r="D300" s="60">
        <f>IF(D6&gt;=D299,D6-D299,0)</f>
        <v>3540.6500000000233</v>
      </c>
      <c r="E300" s="60">
        <f>IF(E6&gt;=E299,E6-E299,0)</f>
        <v>0</v>
      </c>
      <c r="F300" s="45">
        <f t="shared" si="68"/>
        <v>0</v>
      </c>
    </row>
    <row r="301" spans="1:6" ht="12.75" customHeight="1">
      <c r="A301" s="63" t="s">
        <v>582</v>
      </c>
      <c r="B301" s="64" t="s">
        <v>595</v>
      </c>
      <c r="C301" s="247" t="s">
        <v>596</v>
      </c>
      <c r="D301" s="60">
        <f>IF(D299&gt;=D6,D299-D6,0)</f>
        <v>0</v>
      </c>
      <c r="E301" s="60">
        <f>IF(E299&gt;=E6,E299-E6,0)</f>
        <v>11809.640000000043</v>
      </c>
      <c r="F301" s="45" t="str">
        <f t="shared" si="68"/>
        <v>-</v>
      </c>
    </row>
    <row r="302" spans="1:6" ht="12.75" customHeight="1">
      <c r="A302" s="63">
        <v>92211</v>
      </c>
      <c r="B302" s="64" t="s">
        <v>597</v>
      </c>
      <c r="C302" s="247" t="s">
        <v>598</v>
      </c>
      <c r="D302" s="194">
        <v>772.25</v>
      </c>
      <c r="E302" s="194">
        <v>1555.62</v>
      </c>
      <c r="F302" s="45">
        <f t="shared" si="68"/>
        <v>201.43994820330201</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v>40</v>
      </c>
      <c r="F304" s="45" t="str">
        <f t="shared" si="68"/>
        <v>-</v>
      </c>
    </row>
    <row r="305" spans="1:6" ht="11.4">
      <c r="A305" s="63">
        <v>9661</v>
      </c>
      <c r="B305" s="220" t="s">
        <v>603</v>
      </c>
      <c r="C305" s="247" t="s">
        <v>604</v>
      </c>
      <c r="D305" s="194">
        <v>0</v>
      </c>
      <c r="E305" s="194">
        <v>40</v>
      </c>
      <c r="F305" s="45" t="str">
        <f t="shared" si="68"/>
        <v>-</v>
      </c>
    </row>
    <row r="306" spans="1:6" ht="12.75" customHeight="1">
      <c r="A306" s="249" t="s">
        <v>605</v>
      </c>
      <c r="B306" s="184" t="s">
        <v>606</v>
      </c>
      <c r="C306" s="250" t="s">
        <v>605</v>
      </c>
      <c r="D306" s="196">
        <v>0</v>
      </c>
      <c r="E306" s="196"/>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2.8">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1.4">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2757.2799999999997</v>
      </c>
      <c r="E360" s="60">
        <f t="shared" si="86"/>
        <v>9904.0499999999993</v>
      </c>
      <c r="F360" s="45">
        <f t="shared" si="72"/>
        <v>359.19638194162366</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2757.2799999999997</v>
      </c>
      <c r="E373" s="60">
        <f t="shared" si="90"/>
        <v>9904.0499999999993</v>
      </c>
      <c r="F373" s="45">
        <f t="shared" si="72"/>
        <v>359.19638194162366</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2757.2799999999997</v>
      </c>
      <c r="E379" s="60">
        <f t="shared" si="92"/>
        <v>3370.8</v>
      </c>
      <c r="F379" s="45">
        <f t="shared" si="72"/>
        <v>122.25091394417689</v>
      </c>
    </row>
    <row r="380" spans="1:6" ht="12.75" customHeight="1">
      <c r="A380" s="63">
        <v>4221</v>
      </c>
      <c r="B380" s="64" t="s">
        <v>648</v>
      </c>
      <c r="C380" s="247" t="s">
        <v>740</v>
      </c>
      <c r="D380" s="194">
        <v>1681.29</v>
      </c>
      <c r="E380" s="194"/>
      <c r="F380" s="45">
        <f t="shared" si="72"/>
        <v>0</v>
      </c>
    </row>
    <row r="381" spans="1:6" ht="12.75" customHeight="1">
      <c r="A381" s="63">
        <v>4222</v>
      </c>
      <c r="B381" s="64" t="s">
        <v>741</v>
      </c>
      <c r="C381" s="247" t="s">
        <v>742</v>
      </c>
      <c r="D381" s="194">
        <v>1075.99</v>
      </c>
      <c r="E381" s="194">
        <v>1173.8</v>
      </c>
      <c r="F381" s="45">
        <f t="shared" si="72"/>
        <v>109.09023318060575</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v>2197</v>
      </c>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6533.25</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v>6533.25</v>
      </c>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1.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2757.2799999999997</v>
      </c>
      <c r="E418" s="60">
        <f t="shared" si="102"/>
        <v>9904.0499999999993</v>
      </c>
      <c r="F418" s="45">
        <f t="shared" si="72"/>
        <v>359.19638194162366</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283378.53000000003</v>
      </c>
      <c r="E422" s="60">
        <f>E6+E308</f>
        <v>248886.00999999998</v>
      </c>
      <c r="F422" s="45">
        <f t="shared" si="72"/>
        <v>87.828111042851404</v>
      </c>
    </row>
    <row r="423" spans="1:6" ht="12.75" customHeight="1">
      <c r="A423" s="63" t="s">
        <v>582</v>
      </c>
      <c r="B423" s="64" t="s">
        <v>805</v>
      </c>
      <c r="C423" s="247" t="s">
        <v>806</v>
      </c>
      <c r="D423" s="60">
        <f t="shared" ref="D423:E423" si="103">D299+D360</f>
        <v>282595.16000000003</v>
      </c>
      <c r="E423" s="60">
        <f t="shared" si="103"/>
        <v>270599.7</v>
      </c>
      <c r="F423" s="45">
        <f t="shared" si="72"/>
        <v>95.755249311417785</v>
      </c>
    </row>
    <row r="424" spans="1:6" ht="12.75" customHeight="1">
      <c r="A424" s="63" t="s">
        <v>582</v>
      </c>
      <c r="B424" s="64" t="s">
        <v>807</v>
      </c>
      <c r="C424" s="247" t="s">
        <v>808</v>
      </c>
      <c r="D424" s="60">
        <f t="shared" ref="D424:E424" si="104">IF(D422&gt;=D423,D422-D423,0)</f>
        <v>783.36999999999534</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21713.690000000031</v>
      </c>
      <c r="F425" s="45" t="str">
        <f t="shared" si="72"/>
        <v>-</v>
      </c>
    </row>
    <row r="426" spans="1:6" ht="12.75" customHeight="1">
      <c r="A426" s="251" t="s">
        <v>811</v>
      </c>
      <c r="B426" s="183" t="s">
        <v>812</v>
      </c>
      <c r="C426" s="252" t="s">
        <v>813</v>
      </c>
      <c r="D426" s="60">
        <f t="shared" ref="D426:E426" si="106">IF(D302-D303+D419-D420&gt;=0,D302-D303+D419-D420,0)</f>
        <v>772.25</v>
      </c>
      <c r="E426" s="60">
        <f t="shared" si="106"/>
        <v>1555.62</v>
      </c>
      <c r="F426" s="45">
        <f t="shared" si="72"/>
        <v>201.43994820330201</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2.8">
      <c r="A428" s="249" t="s">
        <v>816</v>
      </c>
      <c r="B428" s="243" t="s">
        <v>817</v>
      </c>
      <c r="C428" s="250" t="s">
        <v>818</v>
      </c>
      <c r="D428" s="81">
        <f t="shared" ref="D428:E428" si="108">D304+D421</f>
        <v>0</v>
      </c>
      <c r="E428" s="81">
        <f t="shared" si="108"/>
        <v>40</v>
      </c>
      <c r="F428" s="61" t="str">
        <f t="shared" si="72"/>
        <v>-</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1.4">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1.4">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1.4">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2.8">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1.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1.4">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1.4">
      <c r="A543" s="63">
        <v>5121</v>
      </c>
      <c r="B543" s="64" t="s">
        <v>1046</v>
      </c>
      <c r="C543" s="247" t="s">
        <v>1047</v>
      </c>
      <c r="D543" s="194">
        <v>0</v>
      </c>
      <c r="E543" s="194"/>
      <c r="F543" s="45" t="str">
        <f t="shared" si="109"/>
        <v>-</v>
      </c>
    </row>
    <row r="544" spans="1:6" ht="11.4">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1.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1.4">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1.4">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1.4">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1.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1.4">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1.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283378.53000000003</v>
      </c>
      <c r="E643" s="60">
        <f>E422+E430</f>
        <v>248886.00999999998</v>
      </c>
      <c r="F643" s="45">
        <f t="shared" si="109"/>
        <v>87.828111042851404</v>
      </c>
    </row>
    <row r="644" spans="1:6" ht="12.75" customHeight="1">
      <c r="A644" s="63" t="s">
        <v>582</v>
      </c>
      <c r="B644" s="64" t="s">
        <v>1238</v>
      </c>
      <c r="C644" s="247" t="s">
        <v>1239</v>
      </c>
      <c r="D644" s="60">
        <f>D423+D535</f>
        <v>282595.16000000003</v>
      </c>
      <c r="E644" s="60">
        <f>E423+E535</f>
        <v>270599.7</v>
      </c>
      <c r="F644" s="45">
        <f t="shared" si="109"/>
        <v>95.755249311417785</v>
      </c>
    </row>
    <row r="645" spans="1:6" ht="12.75" customHeight="1">
      <c r="A645" s="63" t="s">
        <v>582</v>
      </c>
      <c r="B645" s="64" t="s">
        <v>1240</v>
      </c>
      <c r="C645" s="247" t="s">
        <v>1241</v>
      </c>
      <c r="D645" s="60">
        <f t="shared" ref="D645:E645" si="163">IF(D643&gt;=D644,D643-D644,0)</f>
        <v>783.36999999999534</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21713.690000000031</v>
      </c>
      <c r="F646" s="45" t="str">
        <f t="shared" si="109"/>
        <v>-</v>
      </c>
    </row>
    <row r="647" spans="1:6" ht="22.8">
      <c r="A647" s="251" t="s">
        <v>1244</v>
      </c>
      <c r="B647" s="64" t="s">
        <v>1245</v>
      </c>
      <c r="C647" s="252" t="s">
        <v>1244</v>
      </c>
      <c r="D647" s="60">
        <f>IF(D426-D427+D641-D642&gt;=0,D426-D427+D641-D642,0)</f>
        <v>772.25</v>
      </c>
      <c r="E647" s="60">
        <f>IF(E426-E427+E641-E642&gt;=0,E426-E427+E641-E642,0)</f>
        <v>1555.62</v>
      </c>
      <c r="F647" s="45">
        <f t="shared" si="109"/>
        <v>201.43994820330201</v>
      </c>
    </row>
    <row r="648" spans="1:6" ht="22.8">
      <c r="A648" s="251" t="s">
        <v>1246</v>
      </c>
      <c r="B648" s="64" t="s">
        <v>1247</v>
      </c>
      <c r="C648" s="252" t="s">
        <v>1246</v>
      </c>
      <c r="D648" s="60">
        <f>IF(D427-D426+D642-D641&gt;=0,D427-D426+D642-D641,0)</f>
        <v>0</v>
      </c>
      <c r="E648" s="60">
        <f>IF(E427-E426+E642-E641&gt;=0,E427-E426+E642-E641,0)</f>
        <v>0</v>
      </c>
      <c r="F648" s="45" t="str">
        <f t="shared" si="109"/>
        <v>-</v>
      </c>
    </row>
    <row r="649" spans="1:6" ht="22.8">
      <c r="A649" s="63" t="s">
        <v>582</v>
      </c>
      <c r="B649" s="64" t="s">
        <v>1248</v>
      </c>
      <c r="C649" s="247" t="s">
        <v>1249</v>
      </c>
      <c r="D649" s="60">
        <f t="shared" ref="D649:E649" si="165">IF(D645+D647-D646-D648&gt;=0,D645+D647-D646-D648,0)</f>
        <v>1555.6199999999953</v>
      </c>
      <c r="E649" s="60">
        <f t="shared" si="165"/>
        <v>0</v>
      </c>
      <c r="F649" s="45">
        <f t="shared" si="109"/>
        <v>0</v>
      </c>
    </row>
    <row r="650" spans="1:6" ht="22.8">
      <c r="A650" s="63" t="s">
        <v>582</v>
      </c>
      <c r="B650" s="64" t="s">
        <v>1250</v>
      </c>
      <c r="C650" s="247" t="s">
        <v>1251</v>
      </c>
      <c r="D650" s="60">
        <f t="shared" ref="D650:E650" si="166">IF(D646+D648-D645-D647&gt;=0,D646+D648-D645-D647,0)</f>
        <v>0</v>
      </c>
      <c r="E650" s="60">
        <f t="shared" si="166"/>
        <v>20158.070000000032</v>
      </c>
      <c r="F650" s="45" t="str">
        <f t="shared" si="109"/>
        <v>-</v>
      </c>
    </row>
    <row r="651" spans="1:6" ht="22.8">
      <c r="A651" s="249" t="s">
        <v>1252</v>
      </c>
      <c r="B651" s="184" t="s">
        <v>1253</v>
      </c>
      <c r="C651" s="250" t="s">
        <v>1252</v>
      </c>
      <c r="D651" s="196">
        <v>0</v>
      </c>
      <c r="E651" s="196"/>
      <c r="F651" s="61" t="str">
        <f t="shared" si="109"/>
        <v>-</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29830.94</v>
      </c>
      <c r="E653" s="194">
        <v>47522.45</v>
      </c>
      <c r="F653" s="45">
        <f t="shared" ref="F653:F740" si="167">IF(D653&lt;&gt;0,IF(E653/D653&gt;=100,"&gt;&gt;100",E653/D653*100),"-")</f>
        <v>159.30590856339089</v>
      </c>
    </row>
    <row r="654" spans="1:6" ht="12.75" customHeight="1">
      <c r="A654" s="63" t="s">
        <v>1257</v>
      </c>
      <c r="B654" s="64" t="s">
        <v>1258</v>
      </c>
      <c r="C654" s="247" t="s">
        <v>1257</v>
      </c>
      <c r="D654" s="194">
        <v>483361.61</v>
      </c>
      <c r="E654" s="194">
        <v>322368.65000000002</v>
      </c>
      <c r="F654" s="45">
        <f t="shared" si="167"/>
        <v>66.693060294962208</v>
      </c>
    </row>
    <row r="655" spans="1:6" ht="12.75" customHeight="1">
      <c r="A655" s="63" t="s">
        <v>1259</v>
      </c>
      <c r="B655" s="64" t="s">
        <v>1260</v>
      </c>
      <c r="C655" s="247" t="s">
        <v>1259</v>
      </c>
      <c r="D655" s="194">
        <v>465670.1</v>
      </c>
      <c r="E655" s="194">
        <v>356704.15</v>
      </c>
      <c r="F655" s="45">
        <f t="shared" si="167"/>
        <v>76.60018326278626</v>
      </c>
    </row>
    <row r="656" spans="1:6" ht="22.8">
      <c r="A656" s="63">
        <v>11</v>
      </c>
      <c r="B656" s="64" t="s">
        <v>1261</v>
      </c>
      <c r="C656" s="247" t="s">
        <v>1262</v>
      </c>
      <c r="D656" s="60">
        <f t="shared" ref="D656:E656" si="168">+D653+D654-D655</f>
        <v>47522.450000000012</v>
      </c>
      <c r="E656" s="60">
        <f t="shared" si="168"/>
        <v>13186.950000000012</v>
      </c>
      <c r="F656" s="45">
        <f t="shared" si="167"/>
        <v>27.748885000668121</v>
      </c>
    </row>
    <row r="657" spans="1:6" ht="22.8">
      <c r="A657" s="63" t="s">
        <v>582</v>
      </c>
      <c r="B657" s="64" t="s">
        <v>1263</v>
      </c>
      <c r="C657" s="247" t="s">
        <v>1264</v>
      </c>
      <c r="D657" s="253">
        <v>0</v>
      </c>
      <c r="E657" s="253"/>
      <c r="F657" s="45" t="str">
        <f t="shared" si="167"/>
        <v>-</v>
      </c>
    </row>
    <row r="658" spans="1:6" ht="22.8">
      <c r="A658" s="63" t="s">
        <v>582</v>
      </c>
      <c r="B658" s="64" t="s">
        <v>1265</v>
      </c>
      <c r="C658" s="247" t="s">
        <v>1266</v>
      </c>
      <c r="D658" s="253">
        <v>6</v>
      </c>
      <c r="E658" s="253">
        <v>6</v>
      </c>
      <c r="F658" s="45">
        <f t="shared" si="167"/>
        <v>100</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7</v>
      </c>
      <c r="E660" s="253">
        <v>6</v>
      </c>
      <c r="F660" s="45">
        <f t="shared" si="167"/>
        <v>85.714285714285708</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1.4">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1.4">
      <c r="A682" s="70">
        <v>63426</v>
      </c>
      <c r="B682" s="182" t="s">
        <v>1314</v>
      </c>
      <c r="C682" s="278" t="s">
        <v>1315</v>
      </c>
      <c r="D682" s="192">
        <v>0</v>
      </c>
      <c r="E682" s="192"/>
      <c r="F682" s="71" t="str">
        <f t="shared" si="167"/>
        <v>-</v>
      </c>
    </row>
    <row r="683" spans="1:6" ht="22.8">
      <c r="A683" s="70">
        <v>63612</v>
      </c>
      <c r="B683" s="182" t="s">
        <v>1316</v>
      </c>
      <c r="C683" s="278" t="s">
        <v>1317</v>
      </c>
      <c r="D683" s="192">
        <v>0</v>
      </c>
      <c r="E683" s="192"/>
      <c r="F683" s="71" t="str">
        <f t="shared" si="167"/>
        <v>-</v>
      </c>
    </row>
    <row r="684" spans="1:6" ht="22.8">
      <c r="A684" s="70">
        <v>63613</v>
      </c>
      <c r="B684" s="182" t="s">
        <v>1318</v>
      </c>
      <c r="C684" s="278" t="s">
        <v>1319</v>
      </c>
      <c r="D684" s="192">
        <v>0</v>
      </c>
      <c r="E684" s="192"/>
      <c r="F684" s="71" t="str">
        <f t="shared" si="167"/>
        <v>-</v>
      </c>
    </row>
    <row r="685" spans="1:6" ht="22.8">
      <c r="A685" s="63">
        <v>63622</v>
      </c>
      <c r="B685" s="244" t="s">
        <v>1320</v>
      </c>
      <c r="C685" s="247" t="s">
        <v>1321</v>
      </c>
      <c r="D685" s="194">
        <v>0</v>
      </c>
      <c r="E685" s="194"/>
      <c r="F685" s="45" t="str">
        <f t="shared" si="167"/>
        <v>-</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1.4">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22.8">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2.8">
      <c r="A713" s="70" t="s">
        <v>1361</v>
      </c>
      <c r="B713" s="65" t="s">
        <v>1362</v>
      </c>
      <c r="C713" s="277" t="s">
        <v>1361</v>
      </c>
      <c r="D713" s="192"/>
      <c r="E713" s="192"/>
      <c r="F713" s="71" t="str">
        <f t="shared" si="167"/>
        <v>-</v>
      </c>
    </row>
    <row r="714" spans="1:6" ht="11.4">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1.4">
      <c r="A721" s="70">
        <v>64377</v>
      </c>
      <c r="B721" s="65" t="s">
        <v>1377</v>
      </c>
      <c r="C721" s="278" t="s">
        <v>1378</v>
      </c>
      <c r="D721" s="192">
        <v>0</v>
      </c>
      <c r="E721" s="192"/>
      <c r="F721" s="71" t="str">
        <f t="shared" si="167"/>
        <v>-</v>
      </c>
    </row>
    <row r="722" spans="1:6" ht="11.4">
      <c r="A722" s="70" t="s">
        <v>1379</v>
      </c>
      <c r="B722" s="65" t="s">
        <v>1380</v>
      </c>
      <c r="C722" s="277" t="s">
        <v>1379</v>
      </c>
      <c r="D722" s="192"/>
      <c r="E722" s="192"/>
      <c r="F722" s="71" t="str">
        <f t="shared" si="167"/>
        <v>-</v>
      </c>
    </row>
    <row r="723" spans="1:6" ht="11.4">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415</v>
      </c>
      <c r="E726" s="192"/>
      <c r="F726" s="71">
        <f t="shared" si="167"/>
        <v>0</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1.4">
      <c r="A729" s="70">
        <v>66343</v>
      </c>
      <c r="B729" s="65" t="s">
        <v>1391</v>
      </c>
      <c r="C729" s="277">
        <v>66343</v>
      </c>
      <c r="D729" s="192">
        <v>0</v>
      </c>
      <c r="E729" s="192"/>
      <c r="F729" s="71" t="str">
        <f t="shared" si="167"/>
        <v>-</v>
      </c>
    </row>
    <row r="730" spans="1:6" ht="22.8">
      <c r="A730" s="70">
        <v>66344</v>
      </c>
      <c r="B730" s="65" t="s">
        <v>1392</v>
      </c>
      <c r="C730" s="277">
        <v>66344</v>
      </c>
      <c r="D730" s="192"/>
      <c r="E730" s="192"/>
      <c r="F730" s="71" t="str">
        <f t="shared" si="167"/>
        <v>-</v>
      </c>
    </row>
    <row r="731" spans="1:6" ht="11.4">
      <c r="A731" s="70">
        <v>66345</v>
      </c>
      <c r="B731" s="65" t="s">
        <v>1393</v>
      </c>
      <c r="C731" s="277">
        <v>66345</v>
      </c>
      <c r="D731" s="192"/>
      <c r="E731" s="192"/>
      <c r="F731" s="71" t="str">
        <f t="shared" si="167"/>
        <v>-</v>
      </c>
    </row>
    <row r="732" spans="1:6" ht="12.75" customHeight="1">
      <c r="A732" s="70">
        <v>31214</v>
      </c>
      <c r="B732" s="65" t="s">
        <v>1394</v>
      </c>
      <c r="C732" s="278" t="s">
        <v>1395</v>
      </c>
      <c r="D732" s="192">
        <v>12120.46</v>
      </c>
      <c r="E732" s="192"/>
      <c r="F732" s="71">
        <f t="shared" si="167"/>
        <v>0</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3762.45</v>
      </c>
      <c r="E734" s="192">
        <v>3324.54</v>
      </c>
      <c r="F734" s="71">
        <f t="shared" si="167"/>
        <v>88.361041342742098</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780</v>
      </c>
      <c r="E736" s="194">
        <v>1030</v>
      </c>
      <c r="F736" s="45">
        <f t="shared" si="167"/>
        <v>132.05128205128204</v>
      </c>
    </row>
    <row r="737" spans="1:6" ht="12.75" customHeight="1">
      <c r="A737" s="63" t="s">
        <v>1404</v>
      </c>
      <c r="B737" s="64" t="s">
        <v>1405</v>
      </c>
      <c r="C737" s="247" t="s">
        <v>1404</v>
      </c>
      <c r="D737" s="194">
        <v>0</v>
      </c>
      <c r="E737" s="194"/>
      <c r="F737" s="45" t="str">
        <f t="shared" si="167"/>
        <v>-</v>
      </c>
    </row>
    <row r="738" spans="1:6" ht="12.75" customHeight="1">
      <c r="A738" s="63" t="s">
        <v>1406</v>
      </c>
      <c r="B738" s="64" t="s">
        <v>1407</v>
      </c>
      <c r="C738" s="247" t="s">
        <v>1406</v>
      </c>
      <c r="D738" s="194">
        <v>3874.91</v>
      </c>
      <c r="E738" s="194"/>
      <c r="F738" s="45">
        <f t="shared" si="167"/>
        <v>0</v>
      </c>
    </row>
    <row r="739" spans="1:6" ht="12.75" customHeight="1">
      <c r="A739" s="70" t="s">
        <v>1408</v>
      </c>
      <c r="B739" s="65" t="s">
        <v>1409</v>
      </c>
      <c r="C739" s="278" t="s">
        <v>1408</v>
      </c>
      <c r="D739" s="192">
        <v>12730.87</v>
      </c>
      <c r="E739" s="192">
        <v>16967.97</v>
      </c>
      <c r="F739" s="71">
        <f t="shared" si="167"/>
        <v>133.28209305412747</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1.4">
      <c r="A759" s="63">
        <v>34224</v>
      </c>
      <c r="B759" s="64" t="s">
        <v>1448</v>
      </c>
      <c r="C759" s="247" t="s">
        <v>1449</v>
      </c>
      <c r="D759" s="194">
        <v>0</v>
      </c>
      <c r="E759" s="194"/>
      <c r="F759" s="45" t="str">
        <f t="shared" si="169"/>
        <v>-</v>
      </c>
    </row>
    <row r="760" spans="1:6" ht="22.8">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1.4">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1.4">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1.4">
      <c r="A791" s="70">
        <v>36328</v>
      </c>
      <c r="B791" s="65" t="s">
        <v>1512</v>
      </c>
      <c r="C791" s="278" t="s">
        <v>1513</v>
      </c>
      <c r="D791" s="192">
        <v>0</v>
      </c>
      <c r="E791" s="192"/>
      <c r="F791" s="71" t="str">
        <f t="shared" si="169"/>
        <v>-</v>
      </c>
    </row>
    <row r="792" spans="1:6" ht="11.4">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1.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1.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2.8">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1.4">
      <c r="A806" s="70">
        <v>36511</v>
      </c>
      <c r="B806" s="182" t="s">
        <v>1542</v>
      </c>
      <c r="C806" s="277">
        <v>36511</v>
      </c>
      <c r="D806" s="192"/>
      <c r="E806" s="192"/>
      <c r="F806" s="71" t="str">
        <f t="shared" ref="F806:F814" si="171">IF(D806&lt;&gt;0,IF(E806/D806&gt;=100,"&gt;&gt;100",E806/D806*100),"-")</f>
        <v>-</v>
      </c>
    </row>
    <row r="807" spans="1:6" ht="11.4">
      <c r="A807" s="70" t="s">
        <v>1543</v>
      </c>
      <c r="B807" s="182" t="s">
        <v>1544</v>
      </c>
      <c r="C807" s="277" t="s">
        <v>1543</v>
      </c>
      <c r="D807" s="192"/>
      <c r="E807" s="192"/>
      <c r="F807" s="71" t="str">
        <f t="shared" si="171"/>
        <v>-</v>
      </c>
    </row>
    <row r="808" spans="1:6" ht="11.4">
      <c r="A808" s="70" t="s">
        <v>1545</v>
      </c>
      <c r="B808" s="182" t="s">
        <v>1546</v>
      </c>
      <c r="C808" s="277" t="s">
        <v>1545</v>
      </c>
      <c r="D808" s="192"/>
      <c r="E808" s="192"/>
      <c r="F808" s="71" t="str">
        <f t="shared" si="171"/>
        <v>-</v>
      </c>
    </row>
    <row r="809" spans="1:6" ht="22.8">
      <c r="A809" s="70" t="s">
        <v>1547</v>
      </c>
      <c r="B809" s="182" t="s">
        <v>1548</v>
      </c>
      <c r="C809" s="277" t="s">
        <v>1547</v>
      </c>
      <c r="D809" s="192"/>
      <c r="E809" s="192"/>
      <c r="F809" s="71" t="str">
        <f t="shared" si="171"/>
        <v>-</v>
      </c>
    </row>
    <row r="810" spans="1:6" ht="11.4">
      <c r="A810" s="70" t="s">
        <v>1549</v>
      </c>
      <c r="B810" s="182" t="s">
        <v>1550</v>
      </c>
      <c r="C810" s="277" t="s">
        <v>1549</v>
      </c>
      <c r="D810" s="192"/>
      <c r="E810" s="192"/>
      <c r="F810" s="71" t="str">
        <f t="shared" si="171"/>
        <v>-</v>
      </c>
    </row>
    <row r="811" spans="1:6" ht="11.4">
      <c r="A811" s="70" t="s">
        <v>1551</v>
      </c>
      <c r="B811" s="182" t="s">
        <v>1552</v>
      </c>
      <c r="C811" s="277" t="s">
        <v>1551</v>
      </c>
      <c r="D811" s="192"/>
      <c r="E811" s="192"/>
      <c r="F811" s="71" t="str">
        <f t="shared" si="171"/>
        <v>-</v>
      </c>
    </row>
    <row r="812" spans="1:6" ht="11.4">
      <c r="A812" s="70" t="s">
        <v>1553</v>
      </c>
      <c r="B812" s="182" t="s">
        <v>1554</v>
      </c>
      <c r="C812" s="277" t="s">
        <v>1553</v>
      </c>
      <c r="D812" s="192"/>
      <c r="E812" s="192"/>
      <c r="F812" s="71" t="str">
        <f t="shared" si="171"/>
        <v>-</v>
      </c>
    </row>
    <row r="813" spans="1:6" ht="11.4">
      <c r="A813" s="70" t="s">
        <v>1555</v>
      </c>
      <c r="B813" s="182" t="s">
        <v>1556</v>
      </c>
      <c r="C813" s="277" t="s">
        <v>1555</v>
      </c>
      <c r="D813" s="192"/>
      <c r="E813" s="192"/>
      <c r="F813" s="71" t="str">
        <f t="shared" si="171"/>
        <v>-</v>
      </c>
    </row>
    <row r="814" spans="1:6" ht="11.4">
      <c r="A814" s="70" t="s">
        <v>1557</v>
      </c>
      <c r="B814" s="182" t="s">
        <v>1558</v>
      </c>
      <c r="C814" s="277" t="s">
        <v>1557</v>
      </c>
      <c r="D814" s="192"/>
      <c r="E814" s="192"/>
      <c r="F814" s="71" t="str">
        <f t="shared" si="171"/>
        <v>-</v>
      </c>
    </row>
    <row r="815" spans="1:6" ht="22.8">
      <c r="A815" s="70" t="s">
        <v>1559</v>
      </c>
      <c r="B815" s="182" t="s">
        <v>1560</v>
      </c>
      <c r="C815" s="277" t="s">
        <v>1559</v>
      </c>
      <c r="D815" s="192">
        <v>0</v>
      </c>
      <c r="E815" s="192"/>
      <c r="F815" s="71" t="str">
        <f t="shared" si="169"/>
        <v>-</v>
      </c>
    </row>
    <row r="816" spans="1:6" ht="11.4">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1.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1.4">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1.4">
      <c r="A898" s="70">
        <v>81771</v>
      </c>
      <c r="B898" s="65" t="s">
        <v>1724</v>
      </c>
      <c r="C898" s="278" t="s">
        <v>1725</v>
      </c>
      <c r="D898" s="192">
        <v>0</v>
      </c>
      <c r="E898" s="192"/>
      <c r="F898" s="71" t="str">
        <f t="shared" si="169"/>
        <v>-</v>
      </c>
    </row>
    <row r="899" spans="1:6" ht="11.4">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1.4">
      <c r="A909" s="70">
        <v>84242</v>
      </c>
      <c r="B909" s="65" t="s">
        <v>1746</v>
      </c>
      <c r="C909" s="278" t="s">
        <v>1747</v>
      </c>
      <c r="D909" s="192">
        <v>0</v>
      </c>
      <c r="E909" s="192"/>
      <c r="F909" s="71" t="str">
        <f t="shared" si="169"/>
        <v>-</v>
      </c>
    </row>
    <row r="910" spans="1:6" ht="11.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2.8">
      <c r="A912" s="70">
        <v>84431</v>
      </c>
      <c r="B912" s="65" t="s">
        <v>1752</v>
      </c>
      <c r="C912" s="278" t="s">
        <v>1753</v>
      </c>
      <c r="D912" s="192">
        <v>0</v>
      </c>
      <c r="E912" s="192"/>
      <c r="F912" s="71" t="str">
        <f t="shared" si="169"/>
        <v>-</v>
      </c>
    </row>
    <row r="913" spans="1:6" ht="11.4">
      <c r="A913" s="70">
        <v>84432</v>
      </c>
      <c r="B913" s="65" t="s">
        <v>1754</v>
      </c>
      <c r="C913" s="278" t="s">
        <v>1755</v>
      </c>
      <c r="D913" s="192">
        <v>0</v>
      </c>
      <c r="E913" s="192"/>
      <c r="F913" s="71" t="str">
        <f t="shared" si="169"/>
        <v>-</v>
      </c>
    </row>
    <row r="914" spans="1:6" ht="11.4">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1.4">
      <c r="A939" s="70" t="s">
        <v>1806</v>
      </c>
      <c r="B939" s="65" t="s">
        <v>1807</v>
      </c>
      <c r="C939" s="278" t="s">
        <v>1806</v>
      </c>
      <c r="D939" s="192">
        <v>0</v>
      </c>
      <c r="E939" s="192"/>
      <c r="F939" s="71" t="str">
        <f t="shared" si="169"/>
        <v>-</v>
      </c>
    </row>
    <row r="940" spans="1:6" ht="11.4">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1.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1.4">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1.4">
      <c r="A951" s="63">
        <v>51631</v>
      </c>
      <c r="B951" s="64" t="s">
        <v>1830</v>
      </c>
      <c r="C951" s="247" t="s">
        <v>1831</v>
      </c>
      <c r="D951" s="194">
        <v>0</v>
      </c>
      <c r="E951" s="194"/>
      <c r="F951" s="45" t="str">
        <f t="shared" si="169"/>
        <v>-</v>
      </c>
    </row>
    <row r="952" spans="1:6" ht="11.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1.4">
      <c r="A967" s="70">
        <v>51771</v>
      </c>
      <c r="B967" s="65" t="s">
        <v>1862</v>
      </c>
      <c r="C967" s="278" t="s">
        <v>1863</v>
      </c>
      <c r="D967" s="192">
        <v>0</v>
      </c>
      <c r="E967" s="192"/>
      <c r="F967" s="71" t="str">
        <f t="shared" si="169"/>
        <v>-</v>
      </c>
    </row>
    <row r="968" spans="1:6" ht="11.4">
      <c r="A968" s="70">
        <v>51772</v>
      </c>
      <c r="B968" s="65" t="s">
        <v>1864</v>
      </c>
      <c r="C968" s="278" t="s">
        <v>1865</v>
      </c>
      <c r="D968" s="192">
        <v>0</v>
      </c>
      <c r="E968" s="192"/>
      <c r="F968" s="71" t="str">
        <f t="shared" si="169"/>
        <v>-</v>
      </c>
    </row>
    <row r="969" spans="1:6" ht="11.4">
      <c r="A969" s="70">
        <v>54132</v>
      </c>
      <c r="B969" s="65" t="s">
        <v>1866</v>
      </c>
      <c r="C969" s="278" t="s">
        <v>1867</v>
      </c>
      <c r="D969" s="192">
        <v>0</v>
      </c>
      <c r="E969" s="192"/>
      <c r="F969" s="71" t="str">
        <f t="shared" si="169"/>
        <v>-</v>
      </c>
    </row>
    <row r="970" spans="1:6" ht="22.8">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1.4">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1.4">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22.8">
      <c r="A986" s="70">
        <v>54461</v>
      </c>
      <c r="B986" s="65" t="s">
        <v>1900</v>
      </c>
      <c r="C986" s="278" t="s">
        <v>1901</v>
      </c>
      <c r="D986" s="192">
        <v>0</v>
      </c>
      <c r="E986" s="192"/>
      <c r="F986" s="71" t="str">
        <f t="shared" si="169"/>
        <v>-</v>
      </c>
    </row>
    <row r="987" spans="1:6" ht="22.8">
      <c r="A987" s="70">
        <v>54462</v>
      </c>
      <c r="B987" s="65" t="s">
        <v>1902</v>
      </c>
      <c r="C987" s="278" t="s">
        <v>1903</v>
      </c>
      <c r="D987" s="192">
        <v>0</v>
      </c>
      <c r="E987" s="192"/>
      <c r="F987" s="71" t="str">
        <f t="shared" si="169"/>
        <v>-</v>
      </c>
    </row>
    <row r="988" spans="1:6" ht="11.4">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1.4">
      <c r="A1003" s="70">
        <v>54751</v>
      </c>
      <c r="B1003" s="65" t="s">
        <v>1934</v>
      </c>
      <c r="C1003" s="278" t="s">
        <v>1935</v>
      </c>
      <c r="D1003" s="192">
        <v>0</v>
      </c>
      <c r="E1003" s="192"/>
      <c r="F1003" s="71" t="str">
        <f t="shared" si="169"/>
        <v>-</v>
      </c>
    </row>
    <row r="1004" spans="1:6" ht="11.4">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22.8">
      <c r="A1012" s="280" t="s">
        <v>1952</v>
      </c>
      <c r="B1012" s="271" t="s">
        <v>1953</v>
      </c>
      <c r="C1012" s="281" t="s">
        <v>1954</v>
      </c>
      <c r="D1012" s="282">
        <v>0</v>
      </c>
      <c r="E1012" s="282"/>
      <c r="F1012" s="71" t="str">
        <f t="shared" ref="F1012:F1019" si="173">IF(D1012&lt;&gt;0,IF(E1012/D1012&gt;=100,"&gt;&gt;100",E1012/D1012*100),"-")</f>
        <v>-</v>
      </c>
    </row>
    <row r="1013" spans="1:6" ht="11.4">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4.200000000000003">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5" zoomScaleNormal="100" workbookViewId="0">
      <selection activeCell="E71" sqref="E71"/>
    </sheetView>
  </sheetViews>
  <sheetFormatPr defaultColWidth="14.44140625" defaultRowHeight="15" customHeight="1"/>
  <cols>
    <col min="1" max="1" width="13.27734375" style="169" customWidth="1"/>
    <col min="2" max="2" width="60.71875" style="187" customWidth="1"/>
    <col min="3" max="3" width="12.71875" style="169" customWidth="1"/>
    <col min="4" max="5" width="14.71875" style="68" customWidth="1"/>
    <col min="6" max="6" width="8.7187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140119.03</v>
      </c>
      <c r="E6" s="180">
        <f t="shared" si="0"/>
        <v>119710.74999999999</v>
      </c>
      <c r="F6" s="181">
        <f t="shared" ref="F6:F298" si="1">IF(D6&gt;0,IF(E6/D6&gt;=100,"&gt;&gt;100",E6/D6*100),"-")</f>
        <v>85.43504047951231</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92501.05</v>
      </c>
      <c r="E7" s="79">
        <f t="shared" si="2"/>
        <v>100337.65999999999</v>
      </c>
      <c r="F7" s="71">
        <f t="shared" si="1"/>
        <v>108.47191464313106</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75922.91</v>
      </c>
      <c r="E12" s="79">
        <f t="shared" si="3"/>
        <v>83759.51999999999</v>
      </c>
      <c r="F12" s="71">
        <f t="shared" si="1"/>
        <v>110.32179878247553</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6376.16</v>
      </c>
      <c r="E19" s="79">
        <f t="shared" si="5"/>
        <v>7679.5199999999932</v>
      </c>
      <c r="F19" s="71">
        <f t="shared" si="1"/>
        <v>120.44114325863833</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22229.55</v>
      </c>
      <c r="E20" s="192">
        <v>22229.55</v>
      </c>
      <c r="F20" s="71">
        <f t="shared" si="1"/>
        <v>100</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4292.51</v>
      </c>
      <c r="E21" s="192">
        <v>5432.51</v>
      </c>
      <c r="F21" s="71">
        <f t="shared" si="1"/>
        <v>126.55788804219443</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5302.61</v>
      </c>
      <c r="E22" s="192">
        <v>5302.61</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3425.68</v>
      </c>
      <c r="E26" s="192">
        <v>5656.48</v>
      </c>
      <c r="F26" s="71">
        <f t="shared" si="1"/>
        <v>165.11991779734242</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28874.19</v>
      </c>
      <c r="E28" s="192">
        <v>30941.63</v>
      </c>
      <c r="F28" s="71">
        <f t="shared" si="1"/>
        <v>107.16016622457636</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2.8">
      <c r="A35" s="72" t="s">
        <v>2176</v>
      </c>
      <c r="B35" s="65" t="s">
        <v>2177</v>
      </c>
      <c r="C35" s="134" t="s">
        <v>2176</v>
      </c>
      <c r="D35" s="79">
        <f t="shared" ref="D35:E35" si="7">SUM(D36:D39)-D40</f>
        <v>69546.75</v>
      </c>
      <c r="E35" s="79">
        <f t="shared" si="7"/>
        <v>76080</v>
      </c>
      <c r="F35" s="71">
        <f t="shared" si="1"/>
        <v>109.39404069924188</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69546.75</v>
      </c>
      <c r="E38" s="192">
        <v>76080</v>
      </c>
      <c r="F38" s="71">
        <f t="shared" si="1"/>
        <v>109.39404069924188</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8317.26</v>
      </c>
      <c r="E54" s="192">
        <v>8882.2099999999991</v>
      </c>
      <c r="F54" s="71">
        <f t="shared" si="1"/>
        <v>106.79250137665528</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8317.26</v>
      </c>
      <c r="E55" s="192">
        <v>8882.2099999999991</v>
      </c>
      <c r="F55" s="71">
        <f t="shared" si="1"/>
        <v>106.79250137665528</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16578.14</v>
      </c>
      <c r="E63" s="79">
        <f>SUM(E64:E68)</f>
        <v>16578.14</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16578.14</v>
      </c>
      <c r="E67" s="192">
        <v>16578.14</v>
      </c>
      <c r="F67" s="71">
        <f t="shared" si="1"/>
        <v>100</v>
      </c>
      <c r="G67" s="66"/>
      <c r="H67" s="66"/>
      <c r="I67" s="66"/>
      <c r="J67" s="66"/>
      <c r="K67" s="66"/>
      <c r="L67" s="66"/>
      <c r="M67" s="66"/>
      <c r="N67" s="66"/>
      <c r="O67" s="66"/>
      <c r="P67" s="66"/>
      <c r="Q67" s="66"/>
      <c r="R67" s="66"/>
      <c r="S67" s="66"/>
      <c r="T67" s="66"/>
      <c r="U67" s="66"/>
      <c r="V67" s="66"/>
      <c r="W67" s="66"/>
    </row>
    <row r="68" spans="1:23" ht="11.4">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47617.979999999996</v>
      </c>
      <c r="E69" s="79">
        <f>E70+E82+E88+E119+E135+E147+E165+E171</f>
        <v>19373.09</v>
      </c>
      <c r="F69" s="71">
        <f t="shared" si="1"/>
        <v>40.684401144273657</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47522.45</v>
      </c>
      <c r="E70" s="79">
        <f t="shared" si="12"/>
        <v>13186.95</v>
      </c>
      <c r="F70" s="71">
        <f t="shared" si="1"/>
        <v>27.74888500066811</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47522.45</v>
      </c>
      <c r="E71" s="79">
        <f t="shared" si="13"/>
        <v>13077.95</v>
      </c>
      <c r="F71" s="71">
        <f t="shared" si="1"/>
        <v>27.519519721731523</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47522.45</v>
      </c>
      <c r="E73" s="192">
        <v>13077.95</v>
      </c>
      <c r="F73" s="71">
        <f t="shared" si="1"/>
        <v>27.519519721731523</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v>109</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95.53</v>
      </c>
      <c r="E82" s="79">
        <f>SUM(E83:E85)-E86+E87</f>
        <v>6146.14</v>
      </c>
      <c r="F82" s="71">
        <f t="shared" si="1"/>
        <v>6433.7276248298967</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4">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95.53</v>
      </c>
      <c r="E87" s="192">
        <v>6146.14</v>
      </c>
      <c r="F87" s="71">
        <f t="shared" si="1"/>
        <v>6433.7276248298967</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4">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4">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0</v>
      </c>
      <c r="E147" s="79">
        <f t="shared" si="24"/>
        <v>40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4">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0</v>
      </c>
      <c r="E161" s="192">
        <v>40</v>
      </c>
      <c r="F161" s="71" t="str">
        <f t="shared" si="1"/>
        <v>-</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4">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140119.03</v>
      </c>
      <c r="E176" s="79">
        <f>E177+E251</f>
        <v>119710.75</v>
      </c>
      <c r="F176" s="71">
        <f t="shared" si="1"/>
        <v>85.43504047951231</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46062.36</v>
      </c>
      <c r="E177" s="79">
        <f>E178+E197+E203+E219+E247+E248</f>
        <v>39491.160000000003</v>
      </c>
      <c r="F177" s="71">
        <f t="shared" si="1"/>
        <v>85.734122176979213</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46062.36</v>
      </c>
      <c r="E178" s="79">
        <f>SUM(E179:E181)+E185+E186+SUM(E194:E196)</f>
        <v>33383.17</v>
      </c>
      <c r="F178" s="71">
        <f t="shared" si="1"/>
        <v>72.47385935067156</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18206.23</v>
      </c>
      <c r="E179" s="192">
        <v>14612.27</v>
      </c>
      <c r="F179" s="71">
        <f t="shared" si="1"/>
        <v>80.259724281193854</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2679.54</v>
      </c>
      <c r="E180" s="192">
        <v>9325.02</v>
      </c>
      <c r="F180" s="71">
        <f t="shared" si="1"/>
        <v>348.00824022033635</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75.94</v>
      </c>
      <c r="E181" s="79">
        <f t="shared" si="28"/>
        <v>53.54</v>
      </c>
      <c r="F181" s="71">
        <f t="shared" si="1"/>
        <v>70.503028706873849</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75.94</v>
      </c>
      <c r="E182" s="192"/>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0</v>
      </c>
      <c r="E184" s="192">
        <v>53.54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4">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4">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4">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4">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4">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4">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25100.65</v>
      </c>
      <c r="E196" s="192">
        <v>9392.34</v>
      </c>
      <c r="F196" s="71">
        <f t="shared" si="1"/>
        <v>37.418712264423434</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2314.8000000000002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v>2314.8000000000002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4">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4">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4">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v>3793.19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94056.67</v>
      </c>
      <c r="E251" s="79">
        <f>+E252+E255-E264+E274+E291</f>
        <v>80219.59</v>
      </c>
      <c r="F251" s="71">
        <f t="shared" si="1"/>
        <v>85.288571241146428</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92501.05</v>
      </c>
      <c r="E252" s="79">
        <f>E253-E254</f>
        <v>100337.66</v>
      </c>
      <c r="F252" s="71">
        <f t="shared" si="1"/>
        <v>108.47191464313109</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92501.05</v>
      </c>
      <c r="E253" s="192">
        <v>100337.66</v>
      </c>
      <c r="F253" s="71">
        <f t="shared" si="1"/>
        <v>108.47191464313109</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1555.62</v>
      </c>
      <c r="E255" s="79">
        <f>E256-E260</f>
        <v>-20158.07</v>
      </c>
      <c r="F255" s="71">
        <f t="shared" si="1"/>
        <v>-1295.8222445070132</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1555.62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1555.62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0</v>
      </c>
      <c r="E260" s="79">
        <f>SUM(E261:E263)</f>
        <v>20158.07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10254.02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9904.0499999999993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0</v>
      </c>
      <c r="E274" s="79">
        <f>SUM(E275:E277)+SUM(E286:E290)</f>
        <v>40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c r="E288" s="192">
        <v>40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4">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0</v>
      </c>
      <c r="E303" s="192">
        <v>40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31.36</v>
      </c>
      <c r="E309" s="192">
        <v>31.36</v>
      </c>
      <c r="F309" s="71">
        <f t="shared" si="43"/>
        <v>100</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64.17</v>
      </c>
      <c r="E311" s="192">
        <v>6114.78</v>
      </c>
      <c r="F311" s="71">
        <f t="shared" si="43"/>
        <v>9529.0322580645152</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4">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4">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4">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4">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4">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4">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4">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4">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4">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46062.36</v>
      </c>
      <c r="E337" s="192">
        <v>33383.17</v>
      </c>
      <c r="F337" s="71">
        <f t="shared" si="43"/>
        <v>72.47385935067156</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v>2314.8000000000002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4">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2.8">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4">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v>3793.19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4">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4">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E110" sqref="E110"/>
    </sheetView>
  </sheetViews>
  <sheetFormatPr defaultColWidth="14.44140625" defaultRowHeight="15" customHeight="1"/>
  <cols>
    <col min="1" max="1" width="13.27734375" style="141" customWidth="1"/>
    <col min="2" max="2" width="60.71875" style="165" customWidth="1"/>
    <col min="3" max="3" width="12.71875" style="141" customWidth="1"/>
    <col min="4" max="5" width="14.71875" style="50" customWidth="1"/>
    <col min="6" max="6" width="8.7187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5.6">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282595.15999999997</v>
      </c>
      <c r="E107" s="60">
        <f t="shared" si="21"/>
        <v>270599.7</v>
      </c>
      <c r="F107" s="45">
        <f t="shared" si="1"/>
        <v>95.755249311417799</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282595.15999999997</v>
      </c>
      <c r="E109" s="194">
        <v>270599.7</v>
      </c>
      <c r="F109" s="45">
        <f t="shared" si="1"/>
        <v>95.755249311417799</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282595.15999999997</v>
      </c>
      <c r="E141" s="81">
        <f t="shared" si="28"/>
        <v>270599.7</v>
      </c>
      <c r="F141" s="61">
        <f t="shared" si="1"/>
        <v>95.755249311417799</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4140625" defaultRowHeight="15" customHeight="1"/>
  <cols>
    <col min="1" max="1" width="13.27734375" style="147" customWidth="1"/>
    <col min="2" max="2" width="60.71875" style="151" customWidth="1"/>
    <col min="3" max="3" width="12.71875" style="147" customWidth="1"/>
    <col min="4" max="5" width="14.7187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6533.25</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6533.25</v>
      </c>
      <c r="E6" s="83">
        <f t="shared" si="1"/>
        <v>0</v>
      </c>
      <c r="F6" s="31"/>
      <c r="G6" s="31"/>
      <c r="H6" s="31"/>
      <c r="I6" s="31"/>
      <c r="J6" s="31"/>
      <c r="K6" s="31"/>
      <c r="L6" s="31"/>
      <c r="M6" s="31"/>
      <c r="N6" s="31"/>
      <c r="O6" s="31"/>
      <c r="P6" s="31"/>
      <c r="Q6" s="31"/>
      <c r="R6" s="31"/>
      <c r="S6" s="31"/>
      <c r="T6" s="31"/>
      <c r="U6" s="31"/>
    </row>
    <row r="7" spans="1:24" ht="12.3">
      <c r="A7" s="161" t="s">
        <v>582</v>
      </c>
      <c r="B7" s="85" t="s">
        <v>3090</v>
      </c>
      <c r="C7" s="134" t="s">
        <v>3091</v>
      </c>
      <c r="D7" s="60">
        <f t="shared" ref="D7:E7" si="2">SUM(D8:D13)</f>
        <v>6533.25</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v>6533.25</v>
      </c>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3">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1" zoomScaleNormal="100" workbookViewId="0">
      <selection activeCell="D104" sqref="D104"/>
    </sheetView>
  </sheetViews>
  <sheetFormatPr defaultColWidth="14.44140625" defaultRowHeight="15" customHeight="1"/>
  <cols>
    <col min="1" max="1" width="18.71875" style="151" customWidth="1"/>
    <col min="2" max="2" width="53.83203125" style="151" customWidth="1"/>
    <col min="3" max="3" width="18.71875" style="159" customWidth="1"/>
    <col min="4" max="4" width="17.83203125" style="1" customWidth="1"/>
    <col min="5" max="5" width="8.7187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4">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2.8">
      <c r="A5" s="87"/>
      <c r="B5" s="135" t="s">
        <v>3157</v>
      </c>
      <c r="C5" s="138" t="s">
        <v>3158</v>
      </c>
      <c r="D5" s="198">
        <v>46062.36</v>
      </c>
      <c r="E5" s="31"/>
      <c r="F5" s="31"/>
      <c r="G5" s="31"/>
      <c r="H5" s="31"/>
      <c r="I5" s="31"/>
      <c r="J5" s="31"/>
      <c r="K5" s="31"/>
      <c r="L5" s="31"/>
      <c r="M5" s="31"/>
      <c r="N5" s="31"/>
      <c r="O5" s="31"/>
      <c r="P5" s="31"/>
      <c r="Q5" s="31"/>
      <c r="R5" s="31"/>
      <c r="S5" s="31"/>
      <c r="T5" s="31"/>
      <c r="U5" s="31"/>
    </row>
    <row r="6" spans="1:24" ht="22.8">
      <c r="A6" s="88"/>
      <c r="B6" s="134" t="s">
        <v>3159</v>
      </c>
      <c r="C6" s="139" t="s">
        <v>3160</v>
      </c>
      <c r="D6" s="34">
        <f>D7+D8+D17+D18+D24</f>
        <v>405599.77999999997</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v>131705.1</v>
      </c>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270523.88</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164794.63</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95104.45</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796.57</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3">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9828.23</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3370.8</v>
      </c>
      <c r="E17" s="31"/>
      <c r="F17" s="31"/>
      <c r="G17" s="31"/>
      <c r="H17" s="31"/>
      <c r="I17" s="31"/>
      <c r="J17" s="31"/>
      <c r="K17" s="31"/>
      <c r="L17" s="31"/>
      <c r="M17" s="31"/>
      <c r="N17" s="31"/>
      <c r="O17" s="31"/>
      <c r="P17" s="31"/>
      <c r="Q17" s="31"/>
      <c r="R17" s="31"/>
      <c r="S17" s="31"/>
      <c r="T17" s="31"/>
      <c r="U17" s="31"/>
    </row>
    <row r="18" spans="1:21" ht="34.200000000000003">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2.8">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2.8">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3">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2.8">
      <c r="A25" s="63"/>
      <c r="B25" s="134" t="s">
        <v>3193</v>
      </c>
      <c r="C25" s="139" t="s">
        <v>3194</v>
      </c>
      <c r="D25" s="34">
        <f>D26+D27+D36+D37+D43</f>
        <v>412170.98</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v>151879.29999999999</v>
      </c>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259235.68</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168156.34</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88691.22</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818.97</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3">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1569.15</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1056</v>
      </c>
      <c r="E36" s="31"/>
      <c r="F36" s="31"/>
      <c r="G36" s="31"/>
      <c r="H36" s="31"/>
      <c r="I36" s="31"/>
      <c r="J36" s="31"/>
      <c r="K36" s="31"/>
      <c r="L36" s="31"/>
      <c r="M36" s="31"/>
      <c r="N36" s="31"/>
      <c r="O36" s="31"/>
      <c r="P36" s="31"/>
      <c r="Q36" s="31"/>
      <c r="R36" s="31"/>
      <c r="S36" s="31"/>
      <c r="T36" s="31"/>
      <c r="U36" s="31"/>
    </row>
    <row r="37" spans="1:21" ht="34.200000000000003">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2.8">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2.8">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2.8">
      <c r="A44" s="63"/>
      <c r="B44" s="89" t="s">
        <v>3216</v>
      </c>
      <c r="C44" s="139" t="s">
        <v>3217</v>
      </c>
      <c r="D44" s="34">
        <f>D5+D6-D25</f>
        <v>39491.159999999974</v>
      </c>
      <c r="E44" s="31"/>
      <c r="F44" s="31"/>
      <c r="G44" s="31"/>
      <c r="H44" s="31"/>
      <c r="I44" s="31"/>
      <c r="J44" s="31"/>
      <c r="K44" s="31"/>
      <c r="L44" s="31"/>
      <c r="M44" s="31"/>
      <c r="N44" s="31"/>
      <c r="O44" s="31"/>
      <c r="P44" s="31"/>
      <c r="Q44" s="31"/>
      <c r="R44" s="31"/>
      <c r="S44" s="31"/>
      <c r="T44" s="31"/>
      <c r="U44" s="31"/>
    </row>
    <row r="45" spans="1:21" ht="22.8">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2.8">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2.8">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2.8">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2.8">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2.8">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4.200000000000003">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2.8">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2.8">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2.8">
      <c r="A104" s="88"/>
      <c r="B104" s="134" t="s">
        <v>3294</v>
      </c>
      <c r="C104" s="139" t="s">
        <v>3295</v>
      </c>
      <c r="D104" s="34">
        <f>SUM(D105:D109)</f>
        <v>39491.160000000003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3793.19</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33383.17</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2314.8000000000002</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4140625" defaultRowHeight="15" customHeight="1"/>
  <cols>
    <col min="1" max="1" width="4.44140625" style="41" customWidth="1"/>
    <col min="2" max="2" width="9.27734375" style="41" customWidth="1"/>
    <col min="3" max="3" width="110.83203125" style="41" customWidth="1"/>
    <col min="4" max="16" width="7.71875" style="41" hidden="1" customWidth="1"/>
    <col min="17" max="17" width="25" style="41" hidden="1" customWidth="1"/>
    <col min="18" max="22" width="14.44140625" style="41" customWidth="1"/>
    <col min="23" max="16384" width="14.441406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49673</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5</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3">
      <c r="A349" s="93"/>
      <c r="B349" s="94"/>
      <c r="C349" s="62"/>
      <c r="D349" s="95"/>
      <c r="E349" s="51"/>
      <c r="F349" s="51"/>
      <c r="G349" s="51"/>
      <c r="H349" s="51"/>
      <c r="I349" s="51"/>
      <c r="J349" s="51"/>
      <c r="K349" s="51"/>
      <c r="L349" s="51"/>
      <c r="M349" s="51"/>
      <c r="N349" s="51"/>
      <c r="O349" s="51"/>
      <c r="P349" s="51"/>
    </row>
    <row r="350" spans="1:18" ht="12.3">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Strazicic</cp:lastModifiedBy>
  <cp:lastPrinted>2025-11-26T12:43:51Z</cp:lastPrinted>
  <dcterms:created xsi:type="dcterms:W3CDTF">2022-04-01T05:14:30Z</dcterms:created>
  <dcterms:modified xsi:type="dcterms:W3CDTF">2026-01-31T21:08:50Z</dcterms:modified>
</cp:coreProperties>
</file>